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Assumptions &amp; Drivers" sheetId="2" state="visible" r:id="rId2"/>
    <sheet xmlns:r="http://schemas.openxmlformats.org/officeDocument/2006/relationships" name="Revenue Build" sheetId="3" state="visible" r:id="rId3"/>
    <sheet xmlns:r="http://schemas.openxmlformats.org/officeDocument/2006/relationships" name="Expense Build" sheetId="4" state="visible" r:id="rId4"/>
    <sheet xmlns:r="http://schemas.openxmlformats.org/officeDocument/2006/relationships" name="3-Statement Output" sheetId="5" state="visible" r:id="rId5"/>
    <sheet xmlns:r="http://schemas.openxmlformats.org/officeDocument/2006/relationships" name="Scenarios" sheetId="6" state="visible" r:id="rId6"/>
    <sheet xmlns:r="http://schemas.openxmlformats.org/officeDocument/2006/relationships" name="Dashboard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0x"/>
    <numFmt numFmtId="165" formatCode="0.0%"/>
    <numFmt numFmtId="166" formatCode="0.0"/>
  </numFmts>
  <fonts count="6">
    <font>
      <name val="Calibri"/>
      <family val="2"/>
      <color theme="1"/>
      <sz val="11"/>
      <scheme val="minor"/>
    </font>
    <font>
      <name val="Aptos"/>
      <b val="1"/>
      <color rgb="001F3656"/>
      <sz val="18"/>
    </font>
    <font>
      <name val="Aptos"/>
      <i val="1"/>
      <color rgb="00304C73"/>
      <sz val="10"/>
    </font>
    <font>
      <name val="Aptos"/>
      <color rgb="00243750"/>
      <sz val="10"/>
    </font>
    <font>
      <name val="Aptos"/>
      <b val="1"/>
      <color rgb="001F3656"/>
      <sz val="10"/>
    </font>
    <font>
      <name val="Aptos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7F4EE"/>
      </patternFill>
    </fill>
    <fill>
      <patternFill patternType="solid">
        <fgColor rgb="00E8EEF6"/>
      </patternFill>
    </fill>
    <fill>
      <patternFill patternType="solid">
        <fgColor rgb="00FFF2CC"/>
      </patternFill>
    </fill>
    <fill>
      <patternFill patternType="solid">
        <fgColor rgb="001F3656"/>
      </patternFill>
    </fill>
    <fill>
      <patternFill patternType="solid">
        <fgColor rgb="00E7E6E6"/>
      </patternFill>
    </fill>
  </fills>
  <borders count="3">
    <border>
      <left/>
      <right/>
      <top/>
      <bottom/>
      <diagonal/>
    </border>
    <border/>
    <border>
      <left style="thin">
        <color rgb="00D6DCE5"/>
      </left>
      <right style="thin">
        <color rgb="00D6DCE5"/>
      </right>
      <top style="thin">
        <color rgb="00D6DCE5"/>
      </top>
      <bottom style="thin">
        <color rgb="00D6DCE5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3" fillId="2" borderId="2" applyAlignment="1" pivotButton="0" quotePrefix="0" xfId="0">
      <alignment vertical="top" wrapText="1"/>
    </xf>
    <xf numFmtId="0" fontId="4" fillId="3" borderId="2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4" fillId="4" borderId="2" applyAlignment="1" applyProtection="1" pivotButton="0" quotePrefix="0" xfId="0">
      <alignment horizontal="center" vertical="center"/>
      <protection locked="0" hidden="0"/>
    </xf>
    <xf numFmtId="0" fontId="5" fillId="5" borderId="2" applyAlignment="1" pivotButton="0" quotePrefix="0" xfId="0">
      <alignment horizontal="center" vertical="center"/>
    </xf>
    <xf numFmtId="0" fontId="3" fillId="0" borderId="2" applyAlignment="1" pivotButton="0" quotePrefix="0" xfId="0">
      <alignment vertical="top" wrapText="1"/>
    </xf>
    <xf numFmtId="4" fontId="3" fillId="4" borderId="2" applyAlignment="1" applyProtection="1" pivotButton="0" quotePrefix="0" xfId="0">
      <alignment horizontal="center" vertical="center"/>
      <protection locked="0" hidden="0"/>
    </xf>
    <xf numFmtId="4" fontId="3" fillId="6" borderId="2" applyAlignment="1" pivotButton="0" quotePrefix="0" xfId="0">
      <alignment horizontal="center" vertical="center"/>
    </xf>
    <xf numFmtId="164" fontId="3" fillId="4" borderId="2" applyAlignment="1" applyProtection="1" pivotButton="0" quotePrefix="0" xfId="0">
      <alignment horizontal="center" vertical="center"/>
      <protection locked="0" hidden="0"/>
    </xf>
    <xf numFmtId="165" fontId="3" fillId="4" borderId="2" applyAlignment="1" applyProtection="1" pivotButton="0" quotePrefix="0" xfId="0">
      <alignment horizontal="center" vertical="center"/>
      <protection locked="0" hidden="0"/>
    </xf>
    <xf numFmtId="165" fontId="3" fillId="6" borderId="2" applyAlignment="1" pivotButton="0" quotePrefix="0" xfId="0">
      <alignment horizontal="center" vertical="center"/>
    </xf>
    <xf numFmtId="3" fontId="3" fillId="6" borderId="2" applyAlignment="1" pivotButton="0" quotePrefix="0" xfId="0">
      <alignment vertical="top" wrapText="1"/>
    </xf>
    <xf numFmtId="166" fontId="3" fillId="6" borderId="2" applyAlignment="1" pivotButton="0" quotePrefix="0" xfId="0">
      <alignment vertical="top" wrapText="1"/>
    </xf>
    <xf numFmtId="165" fontId="3" fillId="6" borderId="2" applyAlignment="1" pivotButton="0" quotePrefix="0" xfId="0">
      <alignment vertical="top" wrapText="1"/>
    </xf>
    <xf numFmtId="3" fontId="3" fillId="6" borderId="2" applyAlignment="1" pivotButton="0" quotePrefix="0" xfId="0">
      <alignment horizontal="center" vertical="center"/>
    </xf>
    <xf numFmtId="3" fontId="3" fillId="0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0" customWidth="1" min="1" max="1"/>
  </cols>
  <sheetData>
    <row r="1" ht="24" customHeight="1">
      <c r="A1" s="1" t="inlineStr">
        <is>
          <t>Driver-Based Rolling Forecast Starter</t>
        </is>
      </c>
    </row>
    <row r="2">
      <c r="A2" s="2" t="inlineStr">
        <is>
          <t>Bansal StratEdge Finance Systems Toolkit workbook</t>
        </is>
      </c>
    </row>
    <row r="3" ht="32" customHeight="1">
      <c r="A3" s="3" t="inlineStr">
        <is>
          <t>A 24-month, driver-based planning pack that links commercial assumptions to revenue, opex, EBITDA, and cash.</t>
        </is>
      </c>
    </row>
    <row r="5">
      <c r="A5" s="4" t="inlineStr">
        <is>
          <t>Workbook standards</t>
        </is>
      </c>
    </row>
    <row r="6">
      <c r="A6" s="5" t="inlineStr">
        <is>
          <t>• Pale-gold cells are editable assumptions. Blue cells hold sample actuals. Grey cells contain formulas or protected logic.</t>
        </is>
      </c>
    </row>
    <row r="7">
      <c r="A7" s="5" t="inlineStr">
        <is>
          <t>• The workbook follows current planning guidance: operational drivers first, explicit downside/stress scenarios, and short planning cycles that stay decision-ready.</t>
        </is>
      </c>
    </row>
    <row r="8">
      <c r="A8" s="5" t="inlineStr">
        <is>
          <t>• Cash views use direct liquidity lines and weekly cadence where relevant, rather than relying only on P&amp;L logic.</t>
        </is>
      </c>
    </row>
    <row r="9">
      <c r="A9" s="5" t="inlineStr">
        <is>
          <t>• Formula cells are protected and input cells are unlocked so teams can change assumptions without breaking structure.</t>
        </is>
      </c>
    </row>
    <row r="10">
      <c r="A10" s="5" t="inlineStr">
        <is>
          <t>• Adapt the sample data to your context. These are starting points built for speed and clarity.</t>
        </is>
      </c>
    </row>
    <row r="12">
      <c r="A12" s="4" t="inlineStr">
        <is>
          <t>Research cues used in this rebuild</t>
        </is>
      </c>
    </row>
    <row r="13">
      <c r="A13" s="5" t="inlineStr">
        <is>
          <t>• BCG: link strategic, financial, and operational metrics with driver-tree logic and shorter planning cycles.</t>
        </is>
      </c>
    </row>
    <row r="14">
      <c r="A14" s="5" t="inlineStr">
        <is>
          <t>• McKinsey and Deloitte: pair 13-week liquidity views with scenario-based planning rather than treating them as standalone crisis files.</t>
        </is>
      </c>
    </row>
    <row r="15">
      <c r="A15" s="5" t="inlineStr">
        <is>
          <t>• Microsoft Excel guidance: unlock input cells, protect worksheets, and let conditional formatting continue to signal changes.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6" customWidth="1" min="4" max="4"/>
    <col width="10" customWidth="1" min="5" max="5"/>
    <col width="10" customWidth="1" min="6" max="6"/>
    <col width="10" customWidth="1" min="7" max="7"/>
    <col width="10" customWidth="1" min="8" max="8"/>
  </cols>
  <sheetData>
    <row r="1" ht="24" customHeight="1">
      <c r="A1" s="1" t="inlineStr">
        <is>
          <t>Assumptions &amp; Drivers</t>
        </is>
      </c>
    </row>
    <row r="2">
      <c r="A2" s="2" t="inlineStr">
        <is>
          <t>Change the pale-gold inputs only.</t>
        </is>
      </c>
    </row>
    <row r="3" ht="32" customHeight="1">
      <c r="A3" s="3" t="inlineStr">
        <is>
          <t>Scenario selector in B5 drives the model. Base values stay visible in column C. Column D shows the scenario-adjusted value used across the pack.</t>
        </is>
      </c>
    </row>
    <row r="5">
      <c r="A5" s="4" t="inlineStr">
        <is>
          <t>Scenario</t>
        </is>
      </c>
      <c r="B5" s="6" t="inlineStr">
        <is>
          <t>Base</t>
        </is>
      </c>
    </row>
    <row r="8">
      <c r="A8" s="7" t="inlineStr">
        <is>
          <t>Driver</t>
        </is>
      </c>
      <c r="B8" s="7" t="inlineStr">
        <is>
          <t>Unit</t>
        </is>
      </c>
      <c r="C8" s="7" t="inlineStr">
        <is>
          <t>Base value</t>
        </is>
      </c>
      <c r="D8" s="7" t="inlineStr">
        <is>
          <t>Scenario-adjusted</t>
        </is>
      </c>
      <c r="E8" s="7" t="inlineStr">
        <is>
          <t>Base</t>
        </is>
      </c>
      <c r="F8" s="7" t="inlineStr">
        <is>
          <t>Upside</t>
        </is>
      </c>
      <c r="G8" s="7" t="inlineStr">
        <is>
          <t>Downside</t>
        </is>
      </c>
      <c r="H8" s="7" t="inlineStr">
        <is>
          <t>Stress</t>
        </is>
      </c>
    </row>
    <row r="9">
      <c r="A9" s="8" t="inlineStr">
        <is>
          <t>New logos per month</t>
        </is>
      </c>
      <c r="B9" s="3" t="inlineStr">
        <is>
          <t>count</t>
        </is>
      </c>
      <c r="C9" s="9" t="n">
        <v>18</v>
      </c>
      <c r="D9" s="10">
        <f>C9*INDEX(E9:H9,1,MATCH($B$5,$E$8:$H$8,0))</f>
        <v/>
      </c>
      <c r="E9" s="11" t="n">
        <v>1</v>
      </c>
      <c r="F9" s="11" t="n">
        <v>1.25</v>
      </c>
      <c r="G9" s="11" t="n">
        <v>0.85</v>
      </c>
      <c r="H9" s="11" t="n">
        <v>0.65</v>
      </c>
    </row>
    <row r="10">
      <c r="A10" s="8" t="inlineStr">
        <is>
          <t>ARPA per month</t>
        </is>
      </c>
      <c r="B10" s="3" t="inlineStr">
        <is>
          <t>INR</t>
        </is>
      </c>
      <c r="C10" s="9" t="n">
        <v>48000</v>
      </c>
      <c r="D10" s="10">
        <f>C10*INDEX(E10:H10,1,MATCH($B$5,$E$8:$H$8,0))</f>
        <v/>
      </c>
      <c r="E10" s="11" t="n">
        <v>1</v>
      </c>
      <c r="F10" s="11" t="n">
        <v>1.08</v>
      </c>
      <c r="G10" s="11" t="n">
        <v>0.95</v>
      </c>
      <c r="H10" s="11" t="n">
        <v>0.9</v>
      </c>
    </row>
    <row r="11">
      <c r="A11" s="8" t="inlineStr">
        <is>
          <t>Gross retention</t>
        </is>
      </c>
      <c r="B11" s="3" t="inlineStr">
        <is>
          <t>%</t>
        </is>
      </c>
      <c r="C11" s="12" t="n">
        <v>0.93</v>
      </c>
      <c r="D11" s="13">
        <f>C11*INDEX(E11:H11,1,MATCH($B$5,$E$8:$H$8,0))</f>
        <v/>
      </c>
      <c r="E11" s="11" t="n">
        <v>1</v>
      </c>
      <c r="F11" s="11" t="n">
        <v>1.02</v>
      </c>
      <c r="G11" s="11" t="n">
        <v>0.98</v>
      </c>
      <c r="H11" s="11" t="n">
        <v>0.95</v>
      </c>
    </row>
    <row r="12">
      <c r="A12" s="8" t="inlineStr">
        <is>
          <t>Expansion rate</t>
        </is>
      </c>
      <c r="B12" s="3" t="inlineStr">
        <is>
          <t>%</t>
        </is>
      </c>
      <c r="C12" s="12" t="n">
        <v>0.04</v>
      </c>
      <c r="D12" s="13">
        <f>C12*INDEX(E12:H12,1,MATCH($B$5,$E$8:$H$8,0))</f>
        <v/>
      </c>
      <c r="E12" s="11" t="n">
        <v>1</v>
      </c>
      <c r="F12" s="11" t="n">
        <v>1.15</v>
      </c>
      <c r="G12" s="11" t="n">
        <v>0.85</v>
      </c>
      <c r="H12" s="11" t="n">
        <v>0.75</v>
      </c>
    </row>
    <row r="13">
      <c r="A13" s="8" t="inlineStr">
        <is>
          <t>Services revenue per month</t>
        </is>
      </c>
      <c r="B13" s="3" t="inlineStr">
        <is>
          <t>INR</t>
        </is>
      </c>
      <c r="C13" s="9" t="n">
        <v>1800000</v>
      </c>
      <c r="D13" s="10">
        <f>C13*INDEX(E13:H13,1,MATCH($B$5,$E$8:$H$8,0))</f>
        <v/>
      </c>
      <c r="E13" s="11" t="n">
        <v>1</v>
      </c>
      <c r="F13" s="11" t="n">
        <v>1.15</v>
      </c>
      <c r="G13" s="11" t="n">
        <v>0.9</v>
      </c>
      <c r="H13" s="11" t="n">
        <v>0.82</v>
      </c>
    </row>
    <row r="14">
      <c r="A14" s="8" t="inlineStr">
        <is>
          <t>Collections days</t>
        </is>
      </c>
      <c r="B14" s="3" t="inlineStr">
        <is>
          <t>days</t>
        </is>
      </c>
      <c r="C14" s="9" t="n">
        <v>52</v>
      </c>
      <c r="D14" s="10">
        <f>C14*INDEX(E14:H14,1,MATCH($B$5,$E$8:$H$8,0))</f>
        <v/>
      </c>
      <c r="E14" s="11" t="n">
        <v>1</v>
      </c>
      <c r="F14" s="11" t="n">
        <v>0.92</v>
      </c>
      <c r="G14" s="11" t="n">
        <v>1.08</v>
      </c>
      <c r="H14" s="11" t="n">
        <v>1.2</v>
      </c>
    </row>
    <row r="15">
      <c r="A15" s="8" t="inlineStr">
        <is>
          <t>Paid CAC</t>
        </is>
      </c>
      <c r="B15" s="3" t="inlineStr">
        <is>
          <t>INR</t>
        </is>
      </c>
      <c r="C15" s="9" t="n">
        <v>42000</v>
      </c>
      <c r="D15" s="10">
        <f>C15*INDEX(E15:H15,1,MATCH($B$5,$E$8:$H$8,0))</f>
        <v/>
      </c>
      <c r="E15" s="11" t="n">
        <v>1</v>
      </c>
      <c r="F15" s="11" t="n">
        <v>0.95</v>
      </c>
      <c r="G15" s="11" t="n">
        <v>1.08</v>
      </c>
      <c r="H15" s="11" t="n">
        <v>1.18</v>
      </c>
    </row>
    <row r="16">
      <c r="A16" s="8" t="inlineStr">
        <is>
          <t>INR / USD FX</t>
        </is>
      </c>
      <c r="B16" s="3" t="inlineStr">
        <is>
          <t>rate</t>
        </is>
      </c>
      <c r="C16" s="9" t="n">
        <v>83.40000000000001</v>
      </c>
      <c r="D16" s="10">
        <f>C16*INDEX(E16:H16,1,MATCH($B$5,$E$8:$H$8,0))</f>
        <v/>
      </c>
      <c r="E16" s="11" t="n">
        <v>1</v>
      </c>
      <c r="F16" s="11" t="n">
        <v>1.02</v>
      </c>
      <c r="G16" s="11" t="n">
        <v>1.05</v>
      </c>
      <c r="H16" s="11" t="n">
        <v>1.08</v>
      </c>
    </row>
    <row r="17">
      <c r="A17" s="8" t="inlineStr">
        <is>
          <t>GST rate</t>
        </is>
      </c>
      <c r="B17" s="3" t="inlineStr">
        <is>
          <t>%</t>
        </is>
      </c>
      <c r="C17" s="12" t="n">
        <v>0.18</v>
      </c>
      <c r="D17" s="13">
        <f>C17*INDEX(E17:H17,1,MATCH($B$5,$E$8:$H$8,0))</f>
        <v/>
      </c>
      <c r="E17" s="11" t="n">
        <v>1</v>
      </c>
      <c r="F17" s="11" t="n">
        <v>1</v>
      </c>
      <c r="G17" s="11" t="n">
        <v>1</v>
      </c>
      <c r="H17" s="11" t="n">
        <v>1</v>
      </c>
    </row>
    <row r="18">
      <c r="A18" s="8" t="inlineStr">
        <is>
          <t>Opening ARR</t>
        </is>
      </c>
      <c r="B18" s="3" t="inlineStr">
        <is>
          <t>INR</t>
        </is>
      </c>
      <c r="C18" s="9" t="n">
        <v>96000000</v>
      </c>
      <c r="D18" s="10">
        <f>C18*INDEX(E18:H18,1,MATCH($B$5,$E$8:$H$8,0))</f>
        <v/>
      </c>
      <c r="E18" s="11" t="n">
        <v>1</v>
      </c>
      <c r="F18" s="11" t="n">
        <v>1</v>
      </c>
      <c r="G18" s="11" t="n">
        <v>1</v>
      </c>
      <c r="H18" s="11" t="n">
        <v>1</v>
      </c>
    </row>
    <row r="19">
      <c r="A19" s="8" t="inlineStr">
        <is>
          <t>Opening cash</t>
        </is>
      </c>
      <c r="B19" s="3" t="inlineStr">
        <is>
          <t>INR</t>
        </is>
      </c>
      <c r="C19" s="9" t="n">
        <v>74000000</v>
      </c>
      <c r="D19" s="10">
        <f>C19*INDEX(E19:H19,1,MATCH($B$5,$E$8:$H$8,0))</f>
        <v/>
      </c>
      <c r="E19" s="11" t="n">
        <v>1</v>
      </c>
      <c r="F19" s="11" t="n">
        <v>1</v>
      </c>
      <c r="G19" s="11" t="n">
        <v>1</v>
      </c>
      <c r="H19" s="11" t="n">
        <v>1</v>
      </c>
    </row>
    <row r="20">
      <c r="A20" s="8" t="inlineStr">
        <is>
          <t>Opening sales headcount</t>
        </is>
      </c>
      <c r="B20" s="3" t="inlineStr">
        <is>
          <t>count</t>
        </is>
      </c>
      <c r="C20" s="9" t="n">
        <v>12</v>
      </c>
      <c r="D20" s="10">
        <f>C20*INDEX(E20:H20,1,MATCH($B$5,$E$8:$H$8,0))</f>
        <v/>
      </c>
      <c r="E20" s="11" t="n">
        <v>1</v>
      </c>
      <c r="F20" s="11" t="n">
        <v>1</v>
      </c>
      <c r="G20" s="11" t="n">
        <v>1</v>
      </c>
      <c r="H20" s="11" t="n">
        <v>1</v>
      </c>
    </row>
    <row r="21">
      <c r="A21" s="8" t="inlineStr">
        <is>
          <t>Monthly sales hires</t>
        </is>
      </c>
      <c r="B21" s="3" t="inlineStr">
        <is>
          <t>count</t>
        </is>
      </c>
      <c r="C21" s="9" t="n">
        <v>0.7</v>
      </c>
      <c r="D21" s="10">
        <f>C21*INDEX(E21:H21,1,MATCH($B$5,$E$8:$H$8,0))</f>
        <v/>
      </c>
      <c r="E21" s="11" t="n">
        <v>1</v>
      </c>
      <c r="F21" s="11" t="n">
        <v>1.2</v>
      </c>
      <c r="G21" s="11" t="n">
        <v>0.85</v>
      </c>
      <c r="H21" s="11" t="n">
        <v>0.65</v>
      </c>
    </row>
    <row r="22">
      <c r="A22" s="8" t="inlineStr">
        <is>
          <t>Sales cost per head / month</t>
        </is>
      </c>
      <c r="B22" s="3" t="inlineStr">
        <is>
          <t>INR</t>
        </is>
      </c>
      <c r="C22" s="9" t="n">
        <v>280000</v>
      </c>
      <c r="D22" s="10">
        <f>C22*INDEX(E22:H22,1,MATCH($B$5,$E$8:$H$8,0))</f>
        <v/>
      </c>
      <c r="E22" s="11" t="n">
        <v>1</v>
      </c>
      <c r="F22" s="11" t="n">
        <v>1</v>
      </c>
      <c r="G22" s="11" t="n">
        <v>1</v>
      </c>
      <c r="H22" s="11" t="n">
        <v>1</v>
      </c>
    </row>
    <row r="23">
      <c r="A23" s="8" t="inlineStr">
        <is>
          <t>Monthly product &amp; eng payroll</t>
        </is>
      </c>
      <c r="B23" s="3" t="inlineStr">
        <is>
          <t>INR</t>
        </is>
      </c>
      <c r="C23" s="9" t="n">
        <v>3200000</v>
      </c>
      <c r="D23" s="10">
        <f>C23*INDEX(E23:H23,1,MATCH($B$5,$E$8:$H$8,0))</f>
        <v/>
      </c>
      <c r="E23" s="11" t="n">
        <v>1</v>
      </c>
      <c r="F23" s="11" t="n">
        <v>1.05</v>
      </c>
      <c r="G23" s="11" t="n">
        <v>0.98</v>
      </c>
      <c r="H23" s="11" t="n">
        <v>0.95</v>
      </c>
    </row>
    <row r="24">
      <c r="A24" s="8" t="inlineStr">
        <is>
          <t>Monthly G&amp;A payroll</t>
        </is>
      </c>
      <c r="B24" s="3" t="inlineStr">
        <is>
          <t>INR</t>
        </is>
      </c>
      <c r="C24" s="9" t="n">
        <v>1350000</v>
      </c>
      <c r="D24" s="10">
        <f>C24*INDEX(E24:H24,1,MATCH($B$5,$E$8:$H$8,0))</f>
        <v/>
      </c>
      <c r="E24" s="11" t="n">
        <v>1</v>
      </c>
      <c r="F24" s="11" t="n">
        <v>1.02</v>
      </c>
      <c r="G24" s="11" t="n">
        <v>0.98</v>
      </c>
      <c r="H24" s="11" t="n">
        <v>0.95</v>
      </c>
    </row>
    <row r="25">
      <c r="A25" s="8" t="inlineStr">
        <is>
          <t>Cloud spend (USD)</t>
        </is>
      </c>
      <c r="B25" s="3" t="inlineStr">
        <is>
          <t>USD</t>
        </is>
      </c>
      <c r="C25" s="9" t="n">
        <v>18000</v>
      </c>
      <c r="D25" s="10">
        <f>C25*INDEX(E25:H25,1,MATCH($B$5,$E$8:$H$8,0))</f>
        <v/>
      </c>
      <c r="E25" s="11" t="n">
        <v>1</v>
      </c>
      <c r="F25" s="11" t="n">
        <v>1.08</v>
      </c>
      <c r="G25" s="11" t="n">
        <v>1</v>
      </c>
      <c r="H25" s="11" t="n">
        <v>0.95</v>
      </c>
    </row>
    <row r="26">
      <c r="A26" s="8" t="inlineStr">
        <is>
          <t>Software spend</t>
        </is>
      </c>
      <c r="B26" s="3" t="inlineStr">
        <is>
          <t>INR</t>
        </is>
      </c>
      <c r="C26" s="9" t="n">
        <v>460000</v>
      </c>
      <c r="D26" s="10">
        <f>C26*INDEX(E26:H26,1,MATCH($B$5,$E$8:$H$8,0))</f>
        <v/>
      </c>
      <c r="E26" s="11" t="n">
        <v>1</v>
      </c>
      <c r="F26" s="11" t="n">
        <v>1.02</v>
      </c>
      <c r="G26" s="11" t="n">
        <v>0.98</v>
      </c>
      <c r="H26" s="11" t="n">
        <v>0.95</v>
      </c>
    </row>
    <row r="27">
      <c r="A27" s="8" t="inlineStr">
        <is>
          <t>Other opex</t>
        </is>
      </c>
      <c r="B27" s="3" t="inlineStr">
        <is>
          <t>INR</t>
        </is>
      </c>
      <c r="C27" s="9" t="n">
        <v>780000</v>
      </c>
      <c r="D27" s="10">
        <f>C27*INDEX(E27:H27,1,MATCH($B$5,$E$8:$H$8,0))</f>
        <v/>
      </c>
      <c r="E27" s="11" t="n">
        <v>1</v>
      </c>
      <c r="F27" s="11" t="n">
        <v>1.08</v>
      </c>
      <c r="G27" s="11" t="n">
        <v>0.9399999999999999</v>
      </c>
      <c r="H27" s="11" t="n">
        <v>0.88</v>
      </c>
    </row>
    <row r="28">
      <c r="A28" s="8" t="inlineStr">
        <is>
          <t>Monthly capex</t>
        </is>
      </c>
      <c r="B28" s="3" t="inlineStr">
        <is>
          <t>INR</t>
        </is>
      </c>
      <c r="C28" s="9" t="n">
        <v>260000</v>
      </c>
      <c r="D28" s="10">
        <f>C28*INDEX(E28:H28,1,MATCH($B$5,$E$8:$H$8,0))</f>
        <v/>
      </c>
      <c r="E28" s="11" t="n">
        <v>1</v>
      </c>
      <c r="F28" s="11" t="n">
        <v>1.1</v>
      </c>
      <c r="G28" s="11" t="n">
        <v>1</v>
      </c>
      <c r="H28" s="11" t="n">
        <v>0.9</v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dataValidations count="1">
    <dataValidation sqref="B5" showDropDown="0" showInputMessage="0" showErrorMessage="0" allowBlank="0" type="list">
      <formula1>"Base,Upside,Downside,Stress"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Y14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</cols>
  <sheetData>
    <row r="1" ht="24" customHeight="1">
      <c r="A1" s="1" t="inlineStr">
        <is>
          <t>Revenue Build</t>
        </is>
      </c>
    </row>
    <row r="2">
      <c r="A2" s="2" t="inlineStr">
        <is>
          <t>Driver-led revenue mechanics</t>
        </is>
      </c>
    </row>
    <row r="3" ht="32" customHeight="1">
      <c r="A3" s="3" t="inlineStr">
        <is>
          <t>This sheet links opening ARR, new logos, ARPA, retention, and expansion into monthly revenue and cash collections.</t>
        </is>
      </c>
    </row>
    <row r="5">
      <c r="A5" s="7" t="inlineStr">
        <is>
          <t>Line item</t>
        </is>
      </c>
      <c r="B5" s="7" t="inlineStr">
        <is>
          <t>Apr-26</t>
        </is>
      </c>
      <c r="C5" s="7" t="inlineStr">
        <is>
          <t>May-26</t>
        </is>
      </c>
      <c r="D5" s="7" t="inlineStr">
        <is>
          <t>Jun-26</t>
        </is>
      </c>
      <c r="E5" s="7" t="inlineStr">
        <is>
          <t>Jul-26</t>
        </is>
      </c>
      <c r="F5" s="7" t="inlineStr">
        <is>
          <t>Aug-26</t>
        </is>
      </c>
      <c r="G5" s="7" t="inlineStr">
        <is>
          <t>Sep-26</t>
        </is>
      </c>
      <c r="H5" s="7" t="inlineStr">
        <is>
          <t>Oct-26</t>
        </is>
      </c>
      <c r="I5" s="7" t="inlineStr">
        <is>
          <t>Nov-26</t>
        </is>
      </c>
      <c r="J5" s="7" t="inlineStr">
        <is>
          <t>Dec-26</t>
        </is>
      </c>
      <c r="K5" s="7" t="inlineStr">
        <is>
          <t>Jan-27</t>
        </is>
      </c>
      <c r="L5" s="7" t="inlineStr">
        <is>
          <t>Feb-27</t>
        </is>
      </c>
      <c r="M5" s="7" t="inlineStr">
        <is>
          <t>Mar-27</t>
        </is>
      </c>
      <c r="N5" s="7" t="inlineStr">
        <is>
          <t>Apr-27</t>
        </is>
      </c>
      <c r="O5" s="7" t="inlineStr">
        <is>
          <t>May-27</t>
        </is>
      </c>
      <c r="P5" s="7" t="inlineStr">
        <is>
          <t>Jun-27</t>
        </is>
      </c>
      <c r="Q5" s="7" t="inlineStr">
        <is>
          <t>Jul-27</t>
        </is>
      </c>
      <c r="R5" s="7" t="inlineStr">
        <is>
          <t>Aug-27</t>
        </is>
      </c>
      <c r="S5" s="7" t="inlineStr">
        <is>
          <t>Sep-27</t>
        </is>
      </c>
      <c r="T5" s="7" t="inlineStr">
        <is>
          <t>Oct-27</t>
        </is>
      </c>
      <c r="U5" s="7" t="inlineStr">
        <is>
          <t>Nov-27</t>
        </is>
      </c>
      <c r="V5" s="7" t="inlineStr">
        <is>
          <t>Dec-27</t>
        </is>
      </c>
      <c r="W5" s="7" t="inlineStr">
        <is>
          <t>Jan-28</t>
        </is>
      </c>
      <c r="X5" s="7" t="inlineStr">
        <is>
          <t>Feb-28</t>
        </is>
      </c>
      <c r="Y5" s="7" t="inlineStr">
        <is>
          <t>Mar-28</t>
        </is>
      </c>
    </row>
    <row r="6">
      <c r="A6" s="3" t="inlineStr">
        <is>
          <t>Opening ARR</t>
        </is>
      </c>
      <c r="B6" s="14">
        <f>Assumptions &amp; Drivers!D18</f>
        <v/>
      </c>
      <c r="C6" s="14">
        <f>B10</f>
        <v/>
      </c>
      <c r="D6" s="14">
        <f>C10</f>
        <v/>
      </c>
      <c r="E6" s="14">
        <f>D10</f>
        <v/>
      </c>
      <c r="F6" s="14">
        <f>E10</f>
        <v/>
      </c>
      <c r="G6" s="14">
        <f>F10</f>
        <v/>
      </c>
      <c r="H6" s="14">
        <f>G10</f>
        <v/>
      </c>
      <c r="I6" s="14">
        <f>H10</f>
        <v/>
      </c>
      <c r="J6" s="14">
        <f>I10</f>
        <v/>
      </c>
      <c r="K6" s="14">
        <f>J10</f>
        <v/>
      </c>
      <c r="L6" s="14">
        <f>K10</f>
        <v/>
      </c>
      <c r="M6" s="14">
        <f>L10</f>
        <v/>
      </c>
      <c r="N6" s="14">
        <f>M10</f>
        <v/>
      </c>
      <c r="O6" s="14">
        <f>N10</f>
        <v/>
      </c>
      <c r="P6" s="14">
        <f>O10</f>
        <v/>
      </c>
      <c r="Q6" s="14">
        <f>P10</f>
        <v/>
      </c>
      <c r="R6" s="14">
        <f>Q10</f>
        <v/>
      </c>
      <c r="S6" s="14">
        <f>R10</f>
        <v/>
      </c>
      <c r="T6" s="14">
        <f>S10</f>
        <v/>
      </c>
      <c r="U6" s="14">
        <f>T10</f>
        <v/>
      </c>
      <c r="V6" s="14">
        <f>U10</f>
        <v/>
      </c>
      <c r="W6" s="14">
        <f>V10</f>
        <v/>
      </c>
      <c r="X6" s="14">
        <f>W10</f>
        <v/>
      </c>
      <c r="Y6" s="14">
        <f>X10</f>
        <v/>
      </c>
    </row>
    <row r="7">
      <c r="A7" s="3" t="inlineStr">
        <is>
          <t>New ARR</t>
        </is>
      </c>
      <c r="B7" s="14">
        <f>Assumptions &amp; Drivers!D9*Assumptions &amp; Drivers!D10</f>
        <v/>
      </c>
      <c r="C7" s="14">
        <f>Assumptions &amp; Drivers!D9*Assumptions &amp; Drivers!D10</f>
        <v/>
      </c>
      <c r="D7" s="14">
        <f>Assumptions &amp; Drivers!D9*Assumptions &amp; Drivers!D10</f>
        <v/>
      </c>
      <c r="E7" s="14">
        <f>Assumptions &amp; Drivers!D9*Assumptions &amp; Drivers!D10</f>
        <v/>
      </c>
      <c r="F7" s="14">
        <f>Assumptions &amp; Drivers!D9*Assumptions &amp; Drivers!D10</f>
        <v/>
      </c>
      <c r="G7" s="14">
        <f>Assumptions &amp; Drivers!D9*Assumptions &amp; Drivers!D10</f>
        <v/>
      </c>
      <c r="H7" s="14">
        <f>Assumptions &amp; Drivers!D9*Assumptions &amp; Drivers!D10</f>
        <v/>
      </c>
      <c r="I7" s="14">
        <f>Assumptions &amp; Drivers!D9*Assumptions &amp; Drivers!D10</f>
        <v/>
      </c>
      <c r="J7" s="14">
        <f>Assumptions &amp; Drivers!D9*Assumptions &amp; Drivers!D10</f>
        <v/>
      </c>
      <c r="K7" s="14">
        <f>Assumptions &amp; Drivers!D9*Assumptions &amp; Drivers!D10</f>
        <v/>
      </c>
      <c r="L7" s="14">
        <f>Assumptions &amp; Drivers!D9*Assumptions &amp; Drivers!D10</f>
        <v/>
      </c>
      <c r="M7" s="14">
        <f>Assumptions &amp; Drivers!D9*Assumptions &amp; Drivers!D10</f>
        <v/>
      </c>
      <c r="N7" s="14">
        <f>Assumptions &amp; Drivers!D9*Assumptions &amp; Drivers!D10</f>
        <v/>
      </c>
      <c r="O7" s="14">
        <f>Assumptions &amp; Drivers!D9*Assumptions &amp; Drivers!D10</f>
        <v/>
      </c>
      <c r="P7" s="14">
        <f>Assumptions &amp; Drivers!D9*Assumptions &amp; Drivers!D10</f>
        <v/>
      </c>
      <c r="Q7" s="14">
        <f>Assumptions &amp; Drivers!D9*Assumptions &amp; Drivers!D10</f>
        <v/>
      </c>
      <c r="R7" s="14">
        <f>Assumptions &amp; Drivers!D9*Assumptions &amp; Drivers!D10</f>
        <v/>
      </c>
      <c r="S7" s="14">
        <f>Assumptions &amp; Drivers!D9*Assumptions &amp; Drivers!D10</f>
        <v/>
      </c>
      <c r="T7" s="14">
        <f>Assumptions &amp; Drivers!D9*Assumptions &amp; Drivers!D10</f>
        <v/>
      </c>
      <c r="U7" s="14">
        <f>Assumptions &amp; Drivers!D9*Assumptions &amp; Drivers!D10</f>
        <v/>
      </c>
      <c r="V7" s="14">
        <f>Assumptions &amp; Drivers!D9*Assumptions &amp; Drivers!D10</f>
        <v/>
      </c>
      <c r="W7" s="14">
        <f>Assumptions &amp; Drivers!D9*Assumptions &amp; Drivers!D10</f>
        <v/>
      </c>
      <c r="X7" s="14">
        <f>Assumptions &amp; Drivers!D9*Assumptions &amp; Drivers!D10</f>
        <v/>
      </c>
      <c r="Y7" s="14">
        <f>Assumptions &amp; Drivers!D9*Assumptions &amp; Drivers!D10</f>
        <v/>
      </c>
    </row>
    <row r="8">
      <c r="A8" s="3" t="inlineStr">
        <is>
          <t>Churn ARR</t>
        </is>
      </c>
      <c r="B8" s="14">
        <f>B6*(1-Assumptions &amp; Drivers!D11)</f>
        <v/>
      </c>
      <c r="C8" s="14">
        <f>C6*(1-Assumptions &amp; Drivers!D11)</f>
        <v/>
      </c>
      <c r="D8" s="14">
        <f>D6*(1-Assumptions &amp; Drivers!D11)</f>
        <v/>
      </c>
      <c r="E8" s="14">
        <f>E6*(1-Assumptions &amp; Drivers!D11)</f>
        <v/>
      </c>
      <c r="F8" s="14">
        <f>F6*(1-Assumptions &amp; Drivers!D11)</f>
        <v/>
      </c>
      <c r="G8" s="14">
        <f>G6*(1-Assumptions &amp; Drivers!D11)</f>
        <v/>
      </c>
      <c r="H8" s="14">
        <f>H6*(1-Assumptions &amp; Drivers!D11)</f>
        <v/>
      </c>
      <c r="I8" s="14">
        <f>I6*(1-Assumptions &amp; Drivers!D11)</f>
        <v/>
      </c>
      <c r="J8" s="14">
        <f>J6*(1-Assumptions &amp; Drivers!D11)</f>
        <v/>
      </c>
      <c r="K8" s="14">
        <f>K6*(1-Assumptions &amp; Drivers!D11)</f>
        <v/>
      </c>
      <c r="L8" s="14">
        <f>L6*(1-Assumptions &amp; Drivers!D11)</f>
        <v/>
      </c>
      <c r="M8" s="14">
        <f>M6*(1-Assumptions &amp; Drivers!D11)</f>
        <v/>
      </c>
      <c r="N8" s="14">
        <f>N6*(1-Assumptions &amp; Drivers!D11)</f>
        <v/>
      </c>
      <c r="O8" s="14">
        <f>O6*(1-Assumptions &amp; Drivers!D11)</f>
        <v/>
      </c>
      <c r="P8" s="14">
        <f>P6*(1-Assumptions &amp; Drivers!D11)</f>
        <v/>
      </c>
      <c r="Q8" s="14">
        <f>Q6*(1-Assumptions &amp; Drivers!D11)</f>
        <v/>
      </c>
      <c r="R8" s="14">
        <f>R6*(1-Assumptions &amp; Drivers!D11)</f>
        <v/>
      </c>
      <c r="S8" s="14">
        <f>S6*(1-Assumptions &amp; Drivers!D11)</f>
        <v/>
      </c>
      <c r="T8" s="14">
        <f>T6*(1-Assumptions &amp; Drivers!D11)</f>
        <v/>
      </c>
      <c r="U8" s="14">
        <f>U6*(1-Assumptions &amp; Drivers!D11)</f>
        <v/>
      </c>
      <c r="V8" s="14">
        <f>V6*(1-Assumptions &amp; Drivers!D11)</f>
        <v/>
      </c>
      <c r="W8" s="14">
        <f>W6*(1-Assumptions &amp; Drivers!D11)</f>
        <v/>
      </c>
      <c r="X8" s="14">
        <f>X6*(1-Assumptions &amp; Drivers!D11)</f>
        <v/>
      </c>
      <c r="Y8" s="14">
        <f>Y6*(1-Assumptions &amp; Drivers!D11)</f>
        <v/>
      </c>
    </row>
    <row r="9">
      <c r="A9" s="3" t="inlineStr">
        <is>
          <t>Expansion ARR</t>
        </is>
      </c>
      <c r="B9" s="14">
        <f>B6*Assumptions &amp; Drivers!D12</f>
        <v/>
      </c>
      <c r="C9" s="14">
        <f>C6*Assumptions &amp; Drivers!D12</f>
        <v/>
      </c>
      <c r="D9" s="14">
        <f>D6*Assumptions &amp; Drivers!D12</f>
        <v/>
      </c>
      <c r="E9" s="14">
        <f>E6*Assumptions &amp; Drivers!D12</f>
        <v/>
      </c>
      <c r="F9" s="14">
        <f>F6*Assumptions &amp; Drivers!D12</f>
        <v/>
      </c>
      <c r="G9" s="14">
        <f>G6*Assumptions &amp; Drivers!D12</f>
        <v/>
      </c>
      <c r="H9" s="14">
        <f>H6*Assumptions &amp; Drivers!D12</f>
        <v/>
      </c>
      <c r="I9" s="14">
        <f>I6*Assumptions &amp; Drivers!D12</f>
        <v/>
      </c>
      <c r="J9" s="14">
        <f>J6*Assumptions &amp; Drivers!D12</f>
        <v/>
      </c>
      <c r="K9" s="14">
        <f>K6*Assumptions &amp; Drivers!D12</f>
        <v/>
      </c>
      <c r="L9" s="14">
        <f>L6*Assumptions &amp; Drivers!D12</f>
        <v/>
      </c>
      <c r="M9" s="14">
        <f>M6*Assumptions &amp; Drivers!D12</f>
        <v/>
      </c>
      <c r="N9" s="14">
        <f>N6*Assumptions &amp; Drivers!D12</f>
        <v/>
      </c>
      <c r="O9" s="14">
        <f>O6*Assumptions &amp; Drivers!D12</f>
        <v/>
      </c>
      <c r="P9" s="14">
        <f>P6*Assumptions &amp; Drivers!D12</f>
        <v/>
      </c>
      <c r="Q9" s="14">
        <f>Q6*Assumptions &amp; Drivers!D12</f>
        <v/>
      </c>
      <c r="R9" s="14">
        <f>R6*Assumptions &amp; Drivers!D12</f>
        <v/>
      </c>
      <c r="S9" s="14">
        <f>S6*Assumptions &amp; Drivers!D12</f>
        <v/>
      </c>
      <c r="T9" s="14">
        <f>T6*Assumptions &amp; Drivers!D12</f>
        <v/>
      </c>
      <c r="U9" s="14">
        <f>U6*Assumptions &amp; Drivers!D12</f>
        <v/>
      </c>
      <c r="V9" s="14">
        <f>V6*Assumptions &amp; Drivers!D12</f>
        <v/>
      </c>
      <c r="W9" s="14">
        <f>W6*Assumptions &amp; Drivers!D12</f>
        <v/>
      </c>
      <c r="X9" s="14">
        <f>X6*Assumptions &amp; Drivers!D12</f>
        <v/>
      </c>
      <c r="Y9" s="14">
        <f>Y6*Assumptions &amp; Drivers!D12</f>
        <v/>
      </c>
    </row>
    <row r="10">
      <c r="A10" s="3" t="inlineStr">
        <is>
          <t>Closing ARR</t>
        </is>
      </c>
      <c r="B10" s="14">
        <f>B6+B7-B8+B9</f>
        <v/>
      </c>
      <c r="C10" s="14">
        <f>C6+C7-C8+C9</f>
        <v/>
      </c>
      <c r="D10" s="14">
        <f>D6+D7-D8+D9</f>
        <v/>
      </c>
      <c r="E10" s="14">
        <f>E6+E7-E8+E9</f>
        <v/>
      </c>
      <c r="F10" s="14">
        <f>F6+F7-F8+F9</f>
        <v/>
      </c>
      <c r="G10" s="14">
        <f>G6+G7-G8+G9</f>
        <v/>
      </c>
      <c r="H10" s="14">
        <f>H6+H7-H8+H9</f>
        <v/>
      </c>
      <c r="I10" s="14">
        <f>I6+I7-I8+I9</f>
        <v/>
      </c>
      <c r="J10" s="14">
        <f>J6+J7-J8+J9</f>
        <v/>
      </c>
      <c r="K10" s="14">
        <f>K6+K7-K8+K9</f>
        <v/>
      </c>
      <c r="L10" s="14">
        <f>L6+L7-L8+L9</f>
        <v/>
      </c>
      <c r="M10" s="14">
        <f>M6+M7-M8+M9</f>
        <v/>
      </c>
      <c r="N10" s="14">
        <f>N6+N7-N8+N9</f>
        <v/>
      </c>
      <c r="O10" s="14">
        <f>O6+O7-O8+O9</f>
        <v/>
      </c>
      <c r="P10" s="14">
        <f>P6+P7-P8+P9</f>
        <v/>
      </c>
      <c r="Q10" s="14">
        <f>Q6+Q7-Q8+Q9</f>
        <v/>
      </c>
      <c r="R10" s="14">
        <f>R6+R7-R8+R9</f>
        <v/>
      </c>
      <c r="S10" s="14">
        <f>S6+S7-S8+S9</f>
        <v/>
      </c>
      <c r="T10" s="14">
        <f>T6+T7-T8+T9</f>
        <v/>
      </c>
      <c r="U10" s="14">
        <f>U6+U7-U8+U9</f>
        <v/>
      </c>
      <c r="V10" s="14">
        <f>V6+V7-V8+V9</f>
        <v/>
      </c>
      <c r="W10" s="14">
        <f>W6+W7-W8+W9</f>
        <v/>
      </c>
      <c r="X10" s="14">
        <f>X6+X7-X8+X9</f>
        <v/>
      </c>
      <c r="Y10" s="14">
        <f>Y6+Y7-Y8+Y9</f>
        <v/>
      </c>
    </row>
    <row r="11">
      <c r="A11" s="3" t="inlineStr">
        <is>
          <t>SaaS revenue</t>
        </is>
      </c>
      <c r="B11" s="14">
        <f>(B6+B10)/24</f>
        <v/>
      </c>
      <c r="C11" s="14">
        <f>(C6+C10)/24</f>
        <v/>
      </c>
      <c r="D11" s="14">
        <f>(D6+D10)/24</f>
        <v/>
      </c>
      <c r="E11" s="14">
        <f>(E6+E10)/24</f>
        <v/>
      </c>
      <c r="F11" s="14">
        <f>(F6+F10)/24</f>
        <v/>
      </c>
      <c r="G11" s="14">
        <f>(G6+G10)/24</f>
        <v/>
      </c>
      <c r="H11" s="14">
        <f>(H6+H10)/24</f>
        <v/>
      </c>
      <c r="I11" s="14">
        <f>(I6+I10)/24</f>
        <v/>
      </c>
      <c r="J11" s="14">
        <f>(J6+J10)/24</f>
        <v/>
      </c>
      <c r="K11" s="14">
        <f>(K6+K10)/24</f>
        <v/>
      </c>
      <c r="L11" s="14">
        <f>(L6+L10)/24</f>
        <v/>
      </c>
      <c r="M11" s="14">
        <f>(M6+M10)/24</f>
        <v/>
      </c>
      <c r="N11" s="14">
        <f>(N6+N10)/24</f>
        <v/>
      </c>
      <c r="O11" s="14">
        <f>(O6+O10)/24</f>
        <v/>
      </c>
      <c r="P11" s="14">
        <f>(P6+P10)/24</f>
        <v/>
      </c>
      <c r="Q11" s="14">
        <f>(Q6+Q10)/24</f>
        <v/>
      </c>
      <c r="R11" s="14">
        <f>(R6+R10)/24</f>
        <v/>
      </c>
      <c r="S11" s="14">
        <f>(S6+S10)/24</f>
        <v/>
      </c>
      <c r="T11" s="14">
        <f>(T6+T10)/24</f>
        <v/>
      </c>
      <c r="U11" s="14">
        <f>(U6+U10)/24</f>
        <v/>
      </c>
      <c r="V11" s="14">
        <f>(V6+V10)/24</f>
        <v/>
      </c>
      <c r="W11" s="14">
        <f>(W6+W10)/24</f>
        <v/>
      </c>
      <c r="X11" s="14">
        <f>(X6+X10)/24</f>
        <v/>
      </c>
      <c r="Y11" s="14">
        <f>(Y6+Y10)/24</f>
        <v/>
      </c>
    </row>
    <row r="12">
      <c r="A12" s="3" t="inlineStr">
        <is>
          <t>Services revenue</t>
        </is>
      </c>
      <c r="B12" s="14">
        <f>Assumptions &amp; Drivers!D13</f>
        <v/>
      </c>
      <c r="C12" s="14">
        <f>Assumptions &amp; Drivers!D13</f>
        <v/>
      </c>
      <c r="D12" s="14">
        <f>Assumptions &amp; Drivers!D13</f>
        <v/>
      </c>
      <c r="E12" s="14">
        <f>Assumptions &amp; Drivers!D13</f>
        <v/>
      </c>
      <c r="F12" s="14">
        <f>Assumptions &amp; Drivers!D13</f>
        <v/>
      </c>
      <c r="G12" s="14">
        <f>Assumptions &amp; Drivers!D13</f>
        <v/>
      </c>
      <c r="H12" s="14">
        <f>Assumptions &amp; Drivers!D13</f>
        <v/>
      </c>
      <c r="I12" s="14">
        <f>Assumptions &amp; Drivers!D13</f>
        <v/>
      </c>
      <c r="J12" s="14">
        <f>Assumptions &amp; Drivers!D13</f>
        <v/>
      </c>
      <c r="K12" s="14">
        <f>Assumptions &amp; Drivers!D13</f>
        <v/>
      </c>
      <c r="L12" s="14">
        <f>Assumptions &amp; Drivers!D13</f>
        <v/>
      </c>
      <c r="M12" s="14">
        <f>Assumptions &amp; Drivers!D13</f>
        <v/>
      </c>
      <c r="N12" s="14">
        <f>Assumptions &amp; Drivers!D13</f>
        <v/>
      </c>
      <c r="O12" s="14">
        <f>Assumptions &amp; Drivers!D13</f>
        <v/>
      </c>
      <c r="P12" s="14">
        <f>Assumptions &amp; Drivers!D13</f>
        <v/>
      </c>
      <c r="Q12" s="14">
        <f>Assumptions &amp; Drivers!D13</f>
        <v/>
      </c>
      <c r="R12" s="14">
        <f>Assumptions &amp; Drivers!D13</f>
        <v/>
      </c>
      <c r="S12" s="14">
        <f>Assumptions &amp; Drivers!D13</f>
        <v/>
      </c>
      <c r="T12" s="14">
        <f>Assumptions &amp; Drivers!D13</f>
        <v/>
      </c>
      <c r="U12" s="14">
        <f>Assumptions &amp; Drivers!D13</f>
        <v/>
      </c>
      <c r="V12" s="14">
        <f>Assumptions &amp; Drivers!D13</f>
        <v/>
      </c>
      <c r="W12" s="14">
        <f>Assumptions &amp; Drivers!D13</f>
        <v/>
      </c>
      <c r="X12" s="14">
        <f>Assumptions &amp; Drivers!D13</f>
        <v/>
      </c>
      <c r="Y12" s="14">
        <f>Assumptions &amp; Drivers!D13</f>
        <v/>
      </c>
    </row>
    <row r="13">
      <c r="A13" s="3" t="inlineStr">
        <is>
          <t>Total revenue</t>
        </is>
      </c>
      <c r="B13" s="14">
        <f>B11+B12</f>
        <v/>
      </c>
      <c r="C13" s="14">
        <f>C11+C12</f>
        <v/>
      </c>
      <c r="D13" s="14">
        <f>D11+D12</f>
        <v/>
      </c>
      <c r="E13" s="14">
        <f>E11+E12</f>
        <v/>
      </c>
      <c r="F13" s="14">
        <f>F11+F12</f>
        <v/>
      </c>
      <c r="G13" s="14">
        <f>G11+G12</f>
        <v/>
      </c>
      <c r="H13" s="14">
        <f>H11+H12</f>
        <v/>
      </c>
      <c r="I13" s="14">
        <f>I11+I12</f>
        <v/>
      </c>
      <c r="J13" s="14">
        <f>J11+J12</f>
        <v/>
      </c>
      <c r="K13" s="14">
        <f>K11+K12</f>
        <v/>
      </c>
      <c r="L13" s="14">
        <f>L11+L12</f>
        <v/>
      </c>
      <c r="M13" s="14">
        <f>M11+M12</f>
        <v/>
      </c>
      <c r="N13" s="14">
        <f>N11+N12</f>
        <v/>
      </c>
      <c r="O13" s="14">
        <f>O11+O12</f>
        <v/>
      </c>
      <c r="P13" s="14">
        <f>P11+P12</f>
        <v/>
      </c>
      <c r="Q13" s="14">
        <f>Q11+Q12</f>
        <v/>
      </c>
      <c r="R13" s="14">
        <f>R11+R12</f>
        <v/>
      </c>
      <c r="S13" s="14">
        <f>S11+S12</f>
        <v/>
      </c>
      <c r="T13" s="14">
        <f>T11+T12</f>
        <v/>
      </c>
      <c r="U13" s="14">
        <f>U11+U12</f>
        <v/>
      </c>
      <c r="V13" s="14">
        <f>V11+V12</f>
        <v/>
      </c>
      <c r="W13" s="14">
        <f>W11+W12</f>
        <v/>
      </c>
      <c r="X13" s="14">
        <f>X11+X12</f>
        <v/>
      </c>
      <c r="Y13" s="14">
        <f>Y11+Y12</f>
        <v/>
      </c>
    </row>
    <row r="14">
      <c r="A14" s="3" t="inlineStr">
        <is>
          <t>Cash collections</t>
        </is>
      </c>
      <c r="B14" s="14">
        <f>B13*(30/(30+Assumptions &amp; Drivers!D14))</f>
        <v/>
      </c>
      <c r="C14" s="14">
        <f>C13*(30/(30+Assumptions &amp; Drivers!D14))</f>
        <v/>
      </c>
      <c r="D14" s="14">
        <f>D13*(30/(30+Assumptions &amp; Drivers!D14))</f>
        <v/>
      </c>
      <c r="E14" s="14">
        <f>E13*(30/(30+Assumptions &amp; Drivers!D14))</f>
        <v/>
      </c>
      <c r="F14" s="14">
        <f>F13*(30/(30+Assumptions &amp; Drivers!D14))</f>
        <v/>
      </c>
      <c r="G14" s="14">
        <f>G13*(30/(30+Assumptions &amp; Drivers!D14))</f>
        <v/>
      </c>
      <c r="H14" s="14">
        <f>H13*(30/(30+Assumptions &amp; Drivers!D14))</f>
        <v/>
      </c>
      <c r="I14" s="14">
        <f>I13*(30/(30+Assumptions &amp; Drivers!D14))</f>
        <v/>
      </c>
      <c r="J14" s="14">
        <f>J13*(30/(30+Assumptions &amp; Drivers!D14))</f>
        <v/>
      </c>
      <c r="K14" s="14">
        <f>K13*(30/(30+Assumptions &amp; Drivers!D14))</f>
        <v/>
      </c>
      <c r="L14" s="14">
        <f>L13*(30/(30+Assumptions &amp; Drivers!D14))</f>
        <v/>
      </c>
      <c r="M14" s="14">
        <f>M13*(30/(30+Assumptions &amp; Drivers!D14))</f>
        <v/>
      </c>
      <c r="N14" s="14">
        <f>N13*(30/(30+Assumptions &amp; Drivers!D14))</f>
        <v/>
      </c>
      <c r="O14" s="14">
        <f>O13*(30/(30+Assumptions &amp; Drivers!D14))</f>
        <v/>
      </c>
      <c r="P14" s="14">
        <f>P13*(30/(30+Assumptions &amp; Drivers!D14))</f>
        <v/>
      </c>
      <c r="Q14" s="14">
        <f>Q13*(30/(30+Assumptions &amp; Drivers!D14))</f>
        <v/>
      </c>
      <c r="R14" s="14">
        <f>R13*(30/(30+Assumptions &amp; Drivers!D14))</f>
        <v/>
      </c>
      <c r="S14" s="14">
        <f>S13*(30/(30+Assumptions &amp; Drivers!D14))</f>
        <v/>
      </c>
      <c r="T14" s="14">
        <f>T13*(30/(30+Assumptions &amp; Drivers!D14))</f>
        <v/>
      </c>
      <c r="U14" s="14">
        <f>U13*(30/(30+Assumptions &amp; Drivers!D14))</f>
        <v/>
      </c>
      <c r="V14" s="14">
        <f>V13*(30/(30+Assumptions &amp; Drivers!D14))</f>
        <v/>
      </c>
      <c r="W14" s="14">
        <f>W13*(30/(30+Assumptions &amp; Drivers!D14))</f>
        <v/>
      </c>
      <c r="X14" s="14">
        <f>X13*(30/(30+Assumptions &amp; Drivers!D14))</f>
        <v/>
      </c>
      <c r="Y14" s="14">
        <f>Y13*(30/(30+Assumptions &amp; Drivers!D14))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Y15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</cols>
  <sheetData>
    <row r="1" ht="24" customHeight="1">
      <c r="A1" s="1" t="inlineStr">
        <is>
          <t>Expense Build</t>
        </is>
      </c>
    </row>
    <row r="2">
      <c r="A2" s="2" t="inlineStr">
        <is>
          <t>Keep the cost logic simple enough to challenge.</t>
        </is>
      </c>
    </row>
    <row r="3" ht="32" customHeight="1">
      <c r="A3" s="3" t="inlineStr">
        <is>
          <t>This version links headcount, CAC, FX, and fixed spend into a monthly opex view.</t>
        </is>
      </c>
    </row>
    <row r="5">
      <c r="A5" s="7" t="inlineStr">
        <is>
          <t>Line item</t>
        </is>
      </c>
      <c r="B5" s="7" t="inlineStr">
        <is>
          <t>Apr-26</t>
        </is>
      </c>
      <c r="C5" s="7" t="inlineStr">
        <is>
          <t>May-26</t>
        </is>
      </c>
      <c r="D5" s="7" t="inlineStr">
        <is>
          <t>Jun-26</t>
        </is>
      </c>
      <c r="E5" s="7" t="inlineStr">
        <is>
          <t>Jul-26</t>
        </is>
      </c>
      <c r="F5" s="7" t="inlineStr">
        <is>
          <t>Aug-26</t>
        </is>
      </c>
      <c r="G5" s="7" t="inlineStr">
        <is>
          <t>Sep-26</t>
        </is>
      </c>
      <c r="H5" s="7" t="inlineStr">
        <is>
          <t>Oct-26</t>
        </is>
      </c>
      <c r="I5" s="7" t="inlineStr">
        <is>
          <t>Nov-26</t>
        </is>
      </c>
      <c r="J5" s="7" t="inlineStr">
        <is>
          <t>Dec-26</t>
        </is>
      </c>
      <c r="K5" s="7" t="inlineStr">
        <is>
          <t>Jan-27</t>
        </is>
      </c>
      <c r="L5" s="7" t="inlineStr">
        <is>
          <t>Feb-27</t>
        </is>
      </c>
      <c r="M5" s="7" t="inlineStr">
        <is>
          <t>Mar-27</t>
        </is>
      </c>
      <c r="N5" s="7" t="inlineStr">
        <is>
          <t>Apr-27</t>
        </is>
      </c>
      <c r="O5" s="7" t="inlineStr">
        <is>
          <t>May-27</t>
        </is>
      </c>
      <c r="P5" s="7" t="inlineStr">
        <is>
          <t>Jun-27</t>
        </is>
      </c>
      <c r="Q5" s="7" t="inlineStr">
        <is>
          <t>Jul-27</t>
        </is>
      </c>
      <c r="R5" s="7" t="inlineStr">
        <is>
          <t>Aug-27</t>
        </is>
      </c>
      <c r="S5" s="7" t="inlineStr">
        <is>
          <t>Sep-27</t>
        </is>
      </c>
      <c r="T5" s="7" t="inlineStr">
        <is>
          <t>Oct-27</t>
        </is>
      </c>
      <c r="U5" s="7" t="inlineStr">
        <is>
          <t>Nov-27</t>
        </is>
      </c>
      <c r="V5" s="7" t="inlineStr">
        <is>
          <t>Dec-27</t>
        </is>
      </c>
      <c r="W5" s="7" t="inlineStr">
        <is>
          <t>Jan-28</t>
        </is>
      </c>
      <c r="X5" s="7" t="inlineStr">
        <is>
          <t>Feb-28</t>
        </is>
      </c>
      <c r="Y5" s="7" t="inlineStr">
        <is>
          <t>Mar-28</t>
        </is>
      </c>
    </row>
    <row r="6">
      <c r="A6" s="3" t="inlineStr">
        <is>
          <t>Sales headcount</t>
        </is>
      </c>
      <c r="B6" s="15">
        <f>Assumptions &amp; Drivers!D20</f>
        <v/>
      </c>
      <c r="C6" s="15">
        <f>B6+Assumptions &amp; Drivers!D21</f>
        <v/>
      </c>
      <c r="D6" s="15">
        <f>C6+Assumptions &amp; Drivers!D21</f>
        <v/>
      </c>
      <c r="E6" s="15">
        <f>D6+Assumptions &amp; Drivers!D21</f>
        <v/>
      </c>
      <c r="F6" s="15">
        <f>E6+Assumptions &amp; Drivers!D21</f>
        <v/>
      </c>
      <c r="G6" s="15">
        <f>F6+Assumptions &amp; Drivers!D21</f>
        <v/>
      </c>
      <c r="H6" s="15">
        <f>G6+Assumptions &amp; Drivers!D21</f>
        <v/>
      </c>
      <c r="I6" s="15">
        <f>H6+Assumptions &amp; Drivers!D21</f>
        <v/>
      </c>
      <c r="J6" s="15">
        <f>I6+Assumptions &amp; Drivers!D21</f>
        <v/>
      </c>
      <c r="K6" s="15">
        <f>J6+Assumptions &amp; Drivers!D21</f>
        <v/>
      </c>
      <c r="L6" s="15">
        <f>K6+Assumptions &amp; Drivers!D21</f>
        <v/>
      </c>
      <c r="M6" s="15">
        <f>L6+Assumptions &amp; Drivers!D21</f>
        <v/>
      </c>
      <c r="N6" s="15">
        <f>M6+Assumptions &amp; Drivers!D21</f>
        <v/>
      </c>
      <c r="O6" s="15">
        <f>N6+Assumptions &amp; Drivers!D21</f>
        <v/>
      </c>
      <c r="P6" s="15">
        <f>O6+Assumptions &amp; Drivers!D21</f>
        <v/>
      </c>
      <c r="Q6" s="15">
        <f>P6+Assumptions &amp; Drivers!D21</f>
        <v/>
      </c>
      <c r="R6" s="15">
        <f>Q6+Assumptions &amp; Drivers!D21</f>
        <v/>
      </c>
      <c r="S6" s="15">
        <f>R6+Assumptions &amp; Drivers!D21</f>
        <v/>
      </c>
      <c r="T6" s="15">
        <f>S6+Assumptions &amp; Drivers!D21</f>
        <v/>
      </c>
      <c r="U6" s="15">
        <f>T6+Assumptions &amp; Drivers!D21</f>
        <v/>
      </c>
      <c r="V6" s="15">
        <f>U6+Assumptions &amp; Drivers!D21</f>
        <v/>
      </c>
      <c r="W6" s="15">
        <f>V6+Assumptions &amp; Drivers!D21</f>
        <v/>
      </c>
      <c r="X6" s="15">
        <f>W6+Assumptions &amp; Drivers!D21</f>
        <v/>
      </c>
      <c r="Y6" s="15">
        <f>X6+Assumptions &amp; Drivers!D21</f>
        <v/>
      </c>
    </row>
    <row r="7">
      <c r="A7" s="3" t="inlineStr">
        <is>
          <t>Sales payroll</t>
        </is>
      </c>
      <c r="B7" s="14">
        <f>B6*Assumptions &amp; Drivers!D22</f>
        <v/>
      </c>
      <c r="C7" s="14">
        <f>C6*Assumptions &amp; Drivers!D22</f>
        <v/>
      </c>
      <c r="D7" s="14">
        <f>D6*Assumptions &amp; Drivers!D22</f>
        <v/>
      </c>
      <c r="E7" s="14">
        <f>E6*Assumptions &amp; Drivers!D22</f>
        <v/>
      </c>
      <c r="F7" s="14">
        <f>F6*Assumptions &amp; Drivers!D22</f>
        <v/>
      </c>
      <c r="G7" s="14">
        <f>G6*Assumptions &amp; Drivers!D22</f>
        <v/>
      </c>
      <c r="H7" s="14">
        <f>H6*Assumptions &amp; Drivers!D22</f>
        <v/>
      </c>
      <c r="I7" s="14">
        <f>I6*Assumptions &amp; Drivers!D22</f>
        <v/>
      </c>
      <c r="J7" s="14">
        <f>J6*Assumptions &amp; Drivers!D22</f>
        <v/>
      </c>
      <c r="K7" s="14">
        <f>K6*Assumptions &amp; Drivers!D22</f>
        <v/>
      </c>
      <c r="L7" s="14">
        <f>L6*Assumptions &amp; Drivers!D22</f>
        <v/>
      </c>
      <c r="M7" s="14">
        <f>M6*Assumptions &amp; Drivers!D22</f>
        <v/>
      </c>
      <c r="N7" s="14">
        <f>N6*Assumptions &amp; Drivers!D22</f>
        <v/>
      </c>
      <c r="O7" s="14">
        <f>O6*Assumptions &amp; Drivers!D22</f>
        <v/>
      </c>
      <c r="P7" s="14">
        <f>P6*Assumptions &amp; Drivers!D22</f>
        <v/>
      </c>
      <c r="Q7" s="14">
        <f>Q6*Assumptions &amp; Drivers!D22</f>
        <v/>
      </c>
      <c r="R7" s="14">
        <f>R6*Assumptions &amp; Drivers!D22</f>
        <v/>
      </c>
      <c r="S7" s="14">
        <f>S6*Assumptions &amp; Drivers!D22</f>
        <v/>
      </c>
      <c r="T7" s="14">
        <f>T6*Assumptions &amp; Drivers!D22</f>
        <v/>
      </c>
      <c r="U7" s="14">
        <f>U6*Assumptions &amp; Drivers!D22</f>
        <v/>
      </c>
      <c r="V7" s="14">
        <f>V6*Assumptions &amp; Drivers!D22</f>
        <v/>
      </c>
      <c r="W7" s="14">
        <f>W6*Assumptions &amp; Drivers!D22</f>
        <v/>
      </c>
      <c r="X7" s="14">
        <f>X6*Assumptions &amp; Drivers!D22</f>
        <v/>
      </c>
      <c r="Y7" s="14">
        <f>Y6*Assumptions &amp; Drivers!D22</f>
        <v/>
      </c>
    </row>
    <row r="8">
      <c r="A8" s="3" t="inlineStr">
        <is>
          <t>Product &amp; eng payroll</t>
        </is>
      </c>
      <c r="B8" s="14">
        <f>Assumptions &amp; Drivers!D23</f>
        <v/>
      </c>
      <c r="C8" s="14">
        <f>Assumptions &amp; Drivers!D23</f>
        <v/>
      </c>
      <c r="D8" s="14">
        <f>Assumptions &amp; Drivers!D23</f>
        <v/>
      </c>
      <c r="E8" s="14">
        <f>Assumptions &amp; Drivers!D23</f>
        <v/>
      </c>
      <c r="F8" s="14">
        <f>Assumptions &amp; Drivers!D23</f>
        <v/>
      </c>
      <c r="G8" s="14">
        <f>Assumptions &amp; Drivers!D23</f>
        <v/>
      </c>
      <c r="H8" s="14">
        <f>Assumptions &amp; Drivers!D23</f>
        <v/>
      </c>
      <c r="I8" s="14">
        <f>Assumptions &amp; Drivers!D23</f>
        <v/>
      </c>
      <c r="J8" s="14">
        <f>Assumptions &amp; Drivers!D23</f>
        <v/>
      </c>
      <c r="K8" s="14">
        <f>Assumptions &amp; Drivers!D23</f>
        <v/>
      </c>
      <c r="L8" s="14">
        <f>Assumptions &amp; Drivers!D23</f>
        <v/>
      </c>
      <c r="M8" s="14">
        <f>Assumptions &amp; Drivers!D23</f>
        <v/>
      </c>
      <c r="N8" s="14">
        <f>Assumptions &amp; Drivers!D23</f>
        <v/>
      </c>
      <c r="O8" s="14">
        <f>Assumptions &amp; Drivers!D23</f>
        <v/>
      </c>
      <c r="P8" s="14">
        <f>Assumptions &amp; Drivers!D23</f>
        <v/>
      </c>
      <c r="Q8" s="14">
        <f>Assumptions &amp; Drivers!D23</f>
        <v/>
      </c>
      <c r="R8" s="14">
        <f>Assumptions &amp; Drivers!D23</f>
        <v/>
      </c>
      <c r="S8" s="14">
        <f>Assumptions &amp; Drivers!D23</f>
        <v/>
      </c>
      <c r="T8" s="14">
        <f>Assumptions &amp; Drivers!D23</f>
        <v/>
      </c>
      <c r="U8" s="14">
        <f>Assumptions &amp; Drivers!D23</f>
        <v/>
      </c>
      <c r="V8" s="14">
        <f>Assumptions &amp; Drivers!D23</f>
        <v/>
      </c>
      <c r="W8" s="14">
        <f>Assumptions &amp; Drivers!D23</f>
        <v/>
      </c>
      <c r="X8" s="14">
        <f>Assumptions &amp; Drivers!D23</f>
        <v/>
      </c>
      <c r="Y8" s="14">
        <f>Assumptions &amp; Drivers!D23</f>
        <v/>
      </c>
    </row>
    <row r="9">
      <c r="A9" s="3" t="inlineStr">
        <is>
          <t>G&amp;A payroll</t>
        </is>
      </c>
      <c r="B9" s="14">
        <f>Assumptions &amp; Drivers!D24</f>
        <v/>
      </c>
      <c r="C9" s="14">
        <f>Assumptions &amp; Drivers!D24</f>
        <v/>
      </c>
      <c r="D9" s="14">
        <f>Assumptions &amp; Drivers!D24</f>
        <v/>
      </c>
      <c r="E9" s="14">
        <f>Assumptions &amp; Drivers!D24</f>
        <v/>
      </c>
      <c r="F9" s="14">
        <f>Assumptions &amp; Drivers!D24</f>
        <v/>
      </c>
      <c r="G9" s="14">
        <f>Assumptions &amp; Drivers!D24</f>
        <v/>
      </c>
      <c r="H9" s="14">
        <f>Assumptions &amp; Drivers!D24</f>
        <v/>
      </c>
      <c r="I9" s="14">
        <f>Assumptions &amp; Drivers!D24</f>
        <v/>
      </c>
      <c r="J9" s="14">
        <f>Assumptions &amp; Drivers!D24</f>
        <v/>
      </c>
      <c r="K9" s="14">
        <f>Assumptions &amp; Drivers!D24</f>
        <v/>
      </c>
      <c r="L9" s="14">
        <f>Assumptions &amp; Drivers!D24</f>
        <v/>
      </c>
      <c r="M9" s="14">
        <f>Assumptions &amp; Drivers!D24</f>
        <v/>
      </c>
      <c r="N9" s="14">
        <f>Assumptions &amp; Drivers!D24</f>
        <v/>
      </c>
      <c r="O9" s="14">
        <f>Assumptions &amp; Drivers!D24</f>
        <v/>
      </c>
      <c r="P9" s="14">
        <f>Assumptions &amp; Drivers!D24</f>
        <v/>
      </c>
      <c r="Q9" s="14">
        <f>Assumptions &amp; Drivers!D24</f>
        <v/>
      </c>
      <c r="R9" s="14">
        <f>Assumptions &amp; Drivers!D24</f>
        <v/>
      </c>
      <c r="S9" s="14">
        <f>Assumptions &amp; Drivers!D24</f>
        <v/>
      </c>
      <c r="T9" s="14">
        <f>Assumptions &amp; Drivers!D24</f>
        <v/>
      </c>
      <c r="U9" s="14">
        <f>Assumptions &amp; Drivers!D24</f>
        <v/>
      </c>
      <c r="V9" s="14">
        <f>Assumptions &amp; Drivers!D24</f>
        <v/>
      </c>
      <c r="W9" s="14">
        <f>Assumptions &amp; Drivers!D24</f>
        <v/>
      </c>
      <c r="X9" s="14">
        <f>Assumptions &amp; Drivers!D24</f>
        <v/>
      </c>
      <c r="Y9" s="14">
        <f>Assumptions &amp; Drivers!D24</f>
        <v/>
      </c>
    </row>
    <row r="10">
      <c r="A10" s="3" t="inlineStr">
        <is>
          <t>Marketing spend</t>
        </is>
      </c>
      <c r="B10" s="14">
        <f>Assumptions &amp; Drivers!D15*Assumptions &amp; Drivers!D9</f>
        <v/>
      </c>
      <c r="C10" s="14">
        <f>Assumptions &amp; Drivers!D15*Assumptions &amp; Drivers!D9</f>
        <v/>
      </c>
      <c r="D10" s="14">
        <f>Assumptions &amp; Drivers!D15*Assumptions &amp; Drivers!D9</f>
        <v/>
      </c>
      <c r="E10" s="14">
        <f>Assumptions &amp; Drivers!D15*Assumptions &amp; Drivers!D9</f>
        <v/>
      </c>
      <c r="F10" s="14">
        <f>Assumptions &amp; Drivers!D15*Assumptions &amp; Drivers!D9</f>
        <v/>
      </c>
      <c r="G10" s="14">
        <f>Assumptions &amp; Drivers!D15*Assumptions &amp; Drivers!D9</f>
        <v/>
      </c>
      <c r="H10" s="14">
        <f>Assumptions &amp; Drivers!D15*Assumptions &amp; Drivers!D9</f>
        <v/>
      </c>
      <c r="I10" s="14">
        <f>Assumptions &amp; Drivers!D15*Assumptions &amp; Drivers!D9</f>
        <v/>
      </c>
      <c r="J10" s="14">
        <f>Assumptions &amp; Drivers!D15*Assumptions &amp; Drivers!D9</f>
        <v/>
      </c>
      <c r="K10" s="14">
        <f>Assumptions &amp; Drivers!D15*Assumptions &amp; Drivers!D9</f>
        <v/>
      </c>
      <c r="L10" s="14">
        <f>Assumptions &amp; Drivers!D15*Assumptions &amp; Drivers!D9</f>
        <v/>
      </c>
      <c r="M10" s="14">
        <f>Assumptions &amp; Drivers!D15*Assumptions &amp; Drivers!D9</f>
        <v/>
      </c>
      <c r="N10" s="14">
        <f>Assumptions &amp; Drivers!D15*Assumptions &amp; Drivers!D9</f>
        <v/>
      </c>
      <c r="O10" s="14">
        <f>Assumptions &amp; Drivers!D15*Assumptions &amp; Drivers!D9</f>
        <v/>
      </c>
      <c r="P10" s="14">
        <f>Assumptions &amp; Drivers!D15*Assumptions &amp; Drivers!D9</f>
        <v/>
      </c>
      <c r="Q10" s="14">
        <f>Assumptions &amp; Drivers!D15*Assumptions &amp; Drivers!D9</f>
        <v/>
      </c>
      <c r="R10" s="14">
        <f>Assumptions &amp; Drivers!D15*Assumptions &amp; Drivers!D9</f>
        <v/>
      </c>
      <c r="S10" s="14">
        <f>Assumptions &amp; Drivers!D15*Assumptions &amp; Drivers!D9</f>
        <v/>
      </c>
      <c r="T10" s="14">
        <f>Assumptions &amp; Drivers!D15*Assumptions &amp; Drivers!D9</f>
        <v/>
      </c>
      <c r="U10" s="14">
        <f>Assumptions &amp; Drivers!D15*Assumptions &amp; Drivers!D9</f>
        <v/>
      </c>
      <c r="V10" s="14">
        <f>Assumptions &amp; Drivers!D15*Assumptions &amp; Drivers!D9</f>
        <v/>
      </c>
      <c r="W10" s="14">
        <f>Assumptions &amp; Drivers!D15*Assumptions &amp; Drivers!D9</f>
        <v/>
      </c>
      <c r="X10" s="14">
        <f>Assumptions &amp; Drivers!D15*Assumptions &amp; Drivers!D9</f>
        <v/>
      </c>
      <c r="Y10" s="14">
        <f>Assumptions &amp; Drivers!D15*Assumptions &amp; Drivers!D9</f>
        <v/>
      </c>
    </row>
    <row r="11">
      <c r="A11" s="3" t="inlineStr">
        <is>
          <t>Cloud spend</t>
        </is>
      </c>
      <c r="B11" s="14">
        <f>Assumptions &amp; Drivers!D25*Assumptions &amp; Drivers!D16</f>
        <v/>
      </c>
      <c r="C11" s="14">
        <f>Assumptions &amp; Drivers!D25*Assumptions &amp; Drivers!D16</f>
        <v/>
      </c>
      <c r="D11" s="14">
        <f>Assumptions &amp; Drivers!D25*Assumptions &amp; Drivers!D16</f>
        <v/>
      </c>
      <c r="E11" s="14">
        <f>Assumptions &amp; Drivers!D25*Assumptions &amp; Drivers!D16</f>
        <v/>
      </c>
      <c r="F11" s="14">
        <f>Assumptions &amp; Drivers!D25*Assumptions &amp; Drivers!D16</f>
        <v/>
      </c>
      <c r="G11" s="14">
        <f>Assumptions &amp; Drivers!D25*Assumptions &amp; Drivers!D16</f>
        <v/>
      </c>
      <c r="H11" s="14">
        <f>Assumptions &amp; Drivers!D25*Assumptions &amp; Drivers!D16</f>
        <v/>
      </c>
      <c r="I11" s="14">
        <f>Assumptions &amp; Drivers!D25*Assumptions &amp; Drivers!D16</f>
        <v/>
      </c>
      <c r="J11" s="14">
        <f>Assumptions &amp; Drivers!D25*Assumptions &amp; Drivers!D16</f>
        <v/>
      </c>
      <c r="K11" s="14">
        <f>Assumptions &amp; Drivers!D25*Assumptions &amp; Drivers!D16</f>
        <v/>
      </c>
      <c r="L11" s="14">
        <f>Assumptions &amp; Drivers!D25*Assumptions &amp; Drivers!D16</f>
        <v/>
      </c>
      <c r="M11" s="14">
        <f>Assumptions &amp; Drivers!D25*Assumptions &amp; Drivers!D16</f>
        <v/>
      </c>
      <c r="N11" s="14">
        <f>Assumptions &amp; Drivers!D25*Assumptions &amp; Drivers!D16</f>
        <v/>
      </c>
      <c r="O11" s="14">
        <f>Assumptions &amp; Drivers!D25*Assumptions &amp; Drivers!D16</f>
        <v/>
      </c>
      <c r="P11" s="14">
        <f>Assumptions &amp; Drivers!D25*Assumptions &amp; Drivers!D16</f>
        <v/>
      </c>
      <c r="Q11" s="14">
        <f>Assumptions &amp; Drivers!D25*Assumptions &amp; Drivers!D16</f>
        <v/>
      </c>
      <c r="R11" s="14">
        <f>Assumptions &amp; Drivers!D25*Assumptions &amp; Drivers!D16</f>
        <v/>
      </c>
      <c r="S11" s="14">
        <f>Assumptions &amp; Drivers!D25*Assumptions &amp; Drivers!D16</f>
        <v/>
      </c>
      <c r="T11" s="14">
        <f>Assumptions &amp; Drivers!D25*Assumptions &amp; Drivers!D16</f>
        <v/>
      </c>
      <c r="U11" s="14">
        <f>Assumptions &amp; Drivers!D25*Assumptions &amp; Drivers!D16</f>
        <v/>
      </c>
      <c r="V11" s="14">
        <f>Assumptions &amp; Drivers!D25*Assumptions &amp; Drivers!D16</f>
        <v/>
      </c>
      <c r="W11" s="14">
        <f>Assumptions &amp; Drivers!D25*Assumptions &amp; Drivers!D16</f>
        <v/>
      </c>
      <c r="X11" s="14">
        <f>Assumptions &amp; Drivers!D25*Assumptions &amp; Drivers!D16</f>
        <v/>
      </c>
      <c r="Y11" s="14">
        <f>Assumptions &amp; Drivers!D25*Assumptions &amp; Drivers!D16</f>
        <v/>
      </c>
    </row>
    <row r="12">
      <c r="A12" s="3" t="inlineStr">
        <is>
          <t>Software spend</t>
        </is>
      </c>
      <c r="B12" s="14">
        <f>Assumptions &amp; Drivers!D26</f>
        <v/>
      </c>
      <c r="C12" s="14">
        <f>Assumptions &amp; Drivers!D26</f>
        <v/>
      </c>
      <c r="D12" s="14">
        <f>Assumptions &amp; Drivers!D26</f>
        <v/>
      </c>
      <c r="E12" s="14">
        <f>Assumptions &amp; Drivers!D26</f>
        <v/>
      </c>
      <c r="F12" s="14">
        <f>Assumptions &amp; Drivers!D26</f>
        <v/>
      </c>
      <c r="G12" s="14">
        <f>Assumptions &amp; Drivers!D26</f>
        <v/>
      </c>
      <c r="H12" s="14">
        <f>Assumptions &amp; Drivers!D26</f>
        <v/>
      </c>
      <c r="I12" s="14">
        <f>Assumptions &amp; Drivers!D26</f>
        <v/>
      </c>
      <c r="J12" s="14">
        <f>Assumptions &amp; Drivers!D26</f>
        <v/>
      </c>
      <c r="K12" s="14">
        <f>Assumptions &amp; Drivers!D26</f>
        <v/>
      </c>
      <c r="L12" s="14">
        <f>Assumptions &amp; Drivers!D26</f>
        <v/>
      </c>
      <c r="M12" s="14">
        <f>Assumptions &amp; Drivers!D26</f>
        <v/>
      </c>
      <c r="N12" s="14">
        <f>Assumptions &amp; Drivers!D26</f>
        <v/>
      </c>
      <c r="O12" s="14">
        <f>Assumptions &amp; Drivers!D26</f>
        <v/>
      </c>
      <c r="P12" s="14">
        <f>Assumptions &amp; Drivers!D26</f>
        <v/>
      </c>
      <c r="Q12" s="14">
        <f>Assumptions &amp; Drivers!D26</f>
        <v/>
      </c>
      <c r="R12" s="14">
        <f>Assumptions &amp; Drivers!D26</f>
        <v/>
      </c>
      <c r="S12" s="14">
        <f>Assumptions &amp; Drivers!D26</f>
        <v/>
      </c>
      <c r="T12" s="14">
        <f>Assumptions &amp; Drivers!D26</f>
        <v/>
      </c>
      <c r="U12" s="14">
        <f>Assumptions &amp; Drivers!D26</f>
        <v/>
      </c>
      <c r="V12" s="14">
        <f>Assumptions &amp; Drivers!D26</f>
        <v/>
      </c>
      <c r="W12" s="14">
        <f>Assumptions &amp; Drivers!D26</f>
        <v/>
      </c>
      <c r="X12" s="14">
        <f>Assumptions &amp; Drivers!D26</f>
        <v/>
      </c>
      <c r="Y12" s="14">
        <f>Assumptions &amp; Drivers!D26</f>
        <v/>
      </c>
    </row>
    <row r="13">
      <c r="A13" s="3" t="inlineStr">
        <is>
          <t>Other opex</t>
        </is>
      </c>
      <c r="B13" s="14">
        <f>Assumptions &amp; Drivers!D27</f>
        <v/>
      </c>
      <c r="C13" s="14">
        <f>Assumptions &amp; Drivers!D27</f>
        <v/>
      </c>
      <c r="D13" s="14">
        <f>Assumptions &amp; Drivers!D27</f>
        <v/>
      </c>
      <c r="E13" s="14">
        <f>Assumptions &amp; Drivers!D27</f>
        <v/>
      </c>
      <c r="F13" s="14">
        <f>Assumptions &amp; Drivers!D27</f>
        <v/>
      </c>
      <c r="G13" s="14">
        <f>Assumptions &amp; Drivers!D27</f>
        <v/>
      </c>
      <c r="H13" s="14">
        <f>Assumptions &amp; Drivers!D27</f>
        <v/>
      </c>
      <c r="I13" s="14">
        <f>Assumptions &amp; Drivers!D27</f>
        <v/>
      </c>
      <c r="J13" s="14">
        <f>Assumptions &amp; Drivers!D27</f>
        <v/>
      </c>
      <c r="K13" s="14">
        <f>Assumptions &amp; Drivers!D27</f>
        <v/>
      </c>
      <c r="L13" s="14">
        <f>Assumptions &amp; Drivers!D27</f>
        <v/>
      </c>
      <c r="M13" s="14">
        <f>Assumptions &amp; Drivers!D27</f>
        <v/>
      </c>
      <c r="N13" s="14">
        <f>Assumptions &amp; Drivers!D27</f>
        <v/>
      </c>
      <c r="O13" s="14">
        <f>Assumptions &amp; Drivers!D27</f>
        <v/>
      </c>
      <c r="P13" s="14">
        <f>Assumptions &amp; Drivers!D27</f>
        <v/>
      </c>
      <c r="Q13" s="14">
        <f>Assumptions &amp; Drivers!D27</f>
        <v/>
      </c>
      <c r="R13" s="14">
        <f>Assumptions &amp; Drivers!D27</f>
        <v/>
      </c>
      <c r="S13" s="14">
        <f>Assumptions &amp; Drivers!D27</f>
        <v/>
      </c>
      <c r="T13" s="14">
        <f>Assumptions &amp; Drivers!D27</f>
        <v/>
      </c>
      <c r="U13" s="14">
        <f>Assumptions &amp; Drivers!D27</f>
        <v/>
      </c>
      <c r="V13" s="14">
        <f>Assumptions &amp; Drivers!D27</f>
        <v/>
      </c>
      <c r="W13" s="14">
        <f>Assumptions &amp; Drivers!D27</f>
        <v/>
      </c>
      <c r="X13" s="14">
        <f>Assumptions &amp; Drivers!D27</f>
        <v/>
      </c>
      <c r="Y13" s="14">
        <f>Assumptions &amp; Drivers!D27</f>
        <v/>
      </c>
    </row>
    <row r="14">
      <c r="A14" s="3" t="inlineStr">
        <is>
          <t>Total opex</t>
        </is>
      </c>
      <c r="B14" s="14">
        <f>SUM(B7:B13)</f>
        <v/>
      </c>
      <c r="C14" s="14">
        <f>SUM(C7:C13)</f>
        <v/>
      </c>
      <c r="D14" s="14">
        <f>SUM(D7:D13)</f>
        <v/>
      </c>
      <c r="E14" s="14">
        <f>SUM(E7:E13)</f>
        <v/>
      </c>
      <c r="F14" s="14">
        <f>SUM(F7:F13)</f>
        <v/>
      </c>
      <c r="G14" s="14">
        <f>SUM(G7:G13)</f>
        <v/>
      </c>
      <c r="H14" s="14">
        <f>SUM(H7:H13)</f>
        <v/>
      </c>
      <c r="I14" s="14">
        <f>SUM(I7:I13)</f>
        <v/>
      </c>
      <c r="J14" s="14">
        <f>SUM(J7:J13)</f>
        <v/>
      </c>
      <c r="K14" s="14">
        <f>SUM(K7:K13)</f>
        <v/>
      </c>
      <c r="L14" s="14">
        <f>SUM(L7:L13)</f>
        <v/>
      </c>
      <c r="M14" s="14">
        <f>SUM(M7:M13)</f>
        <v/>
      </c>
      <c r="N14" s="14">
        <f>SUM(N7:N13)</f>
        <v/>
      </c>
      <c r="O14" s="14">
        <f>SUM(O7:O13)</f>
        <v/>
      </c>
      <c r="P14" s="14">
        <f>SUM(P7:P13)</f>
        <v/>
      </c>
      <c r="Q14" s="14">
        <f>SUM(Q7:Q13)</f>
        <v/>
      </c>
      <c r="R14" s="14">
        <f>SUM(R7:R13)</f>
        <v/>
      </c>
      <c r="S14" s="14">
        <f>SUM(S7:S13)</f>
        <v/>
      </c>
      <c r="T14" s="14">
        <f>SUM(T7:T13)</f>
        <v/>
      </c>
      <c r="U14" s="14">
        <f>SUM(U7:U13)</f>
        <v/>
      </c>
      <c r="V14" s="14">
        <f>SUM(V7:V13)</f>
        <v/>
      </c>
      <c r="W14" s="14">
        <f>SUM(W7:W13)</f>
        <v/>
      </c>
      <c r="X14" s="14">
        <f>SUM(X7:X13)</f>
        <v/>
      </c>
      <c r="Y14" s="14">
        <f>SUM(Y7:Y13)</f>
        <v/>
      </c>
    </row>
    <row r="15">
      <c r="A15" s="3" t="inlineStr">
        <is>
          <t>Capex</t>
        </is>
      </c>
      <c r="B15" s="14">
        <f>Assumptions &amp; Drivers!D28</f>
        <v/>
      </c>
      <c r="C15" s="14">
        <f>Assumptions &amp; Drivers!D28</f>
        <v/>
      </c>
      <c r="D15" s="14">
        <f>Assumptions &amp; Drivers!D28</f>
        <v/>
      </c>
      <c r="E15" s="14">
        <f>Assumptions &amp; Drivers!D28</f>
        <v/>
      </c>
      <c r="F15" s="14">
        <f>Assumptions &amp; Drivers!D28</f>
        <v/>
      </c>
      <c r="G15" s="14">
        <f>Assumptions &amp; Drivers!D28</f>
        <v/>
      </c>
      <c r="H15" s="14">
        <f>Assumptions &amp; Drivers!D28</f>
        <v/>
      </c>
      <c r="I15" s="14">
        <f>Assumptions &amp; Drivers!D28</f>
        <v/>
      </c>
      <c r="J15" s="14">
        <f>Assumptions &amp; Drivers!D28</f>
        <v/>
      </c>
      <c r="K15" s="14">
        <f>Assumptions &amp; Drivers!D28</f>
        <v/>
      </c>
      <c r="L15" s="14">
        <f>Assumptions &amp; Drivers!D28</f>
        <v/>
      </c>
      <c r="M15" s="14">
        <f>Assumptions &amp; Drivers!D28</f>
        <v/>
      </c>
      <c r="N15" s="14">
        <f>Assumptions &amp; Drivers!D28</f>
        <v/>
      </c>
      <c r="O15" s="14">
        <f>Assumptions &amp; Drivers!D28</f>
        <v/>
      </c>
      <c r="P15" s="14">
        <f>Assumptions &amp; Drivers!D28</f>
        <v/>
      </c>
      <c r="Q15" s="14">
        <f>Assumptions &amp; Drivers!D28</f>
        <v/>
      </c>
      <c r="R15" s="14">
        <f>Assumptions &amp; Drivers!D28</f>
        <v/>
      </c>
      <c r="S15" s="14">
        <f>Assumptions &amp; Drivers!D28</f>
        <v/>
      </c>
      <c r="T15" s="14">
        <f>Assumptions &amp; Drivers!D28</f>
        <v/>
      </c>
      <c r="U15" s="14">
        <f>Assumptions &amp; Drivers!D28</f>
        <v/>
      </c>
      <c r="V15" s="14">
        <f>Assumptions &amp; Drivers!D28</f>
        <v/>
      </c>
      <c r="W15" s="14">
        <f>Assumptions &amp; Drivers!D28</f>
        <v/>
      </c>
      <c r="X15" s="14">
        <f>Assumptions &amp; Drivers!D28</f>
        <v/>
      </c>
      <c r="Y15" s="14">
        <f>Assumptions &amp; Drivers!D28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Y12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</cols>
  <sheetData>
    <row r="1" ht="24" customHeight="1">
      <c r="A1" s="1" t="inlineStr">
        <is>
          <t>3-Statement Output</t>
        </is>
      </c>
    </row>
    <row r="2">
      <c r="A2" s="2" t="inlineStr">
        <is>
          <t>Management view</t>
        </is>
      </c>
    </row>
    <row r="3" ht="32" customHeight="1">
      <c r="A3" s="3" t="inlineStr">
        <is>
          <t>This is intentionally concise: enough to steer, not enough to bury the decision in detail.</t>
        </is>
      </c>
    </row>
    <row r="5">
      <c r="A5" s="7" t="inlineStr">
        <is>
          <t>Line item</t>
        </is>
      </c>
      <c r="B5" s="7" t="inlineStr">
        <is>
          <t>Apr-26</t>
        </is>
      </c>
      <c r="C5" s="7" t="inlineStr">
        <is>
          <t>May-26</t>
        </is>
      </c>
      <c r="D5" s="7" t="inlineStr">
        <is>
          <t>Jun-26</t>
        </is>
      </c>
      <c r="E5" s="7" t="inlineStr">
        <is>
          <t>Jul-26</t>
        </is>
      </c>
      <c r="F5" s="7" t="inlineStr">
        <is>
          <t>Aug-26</t>
        </is>
      </c>
      <c r="G5" s="7" t="inlineStr">
        <is>
          <t>Sep-26</t>
        </is>
      </c>
      <c r="H5" s="7" t="inlineStr">
        <is>
          <t>Oct-26</t>
        </is>
      </c>
      <c r="I5" s="7" t="inlineStr">
        <is>
          <t>Nov-26</t>
        </is>
      </c>
      <c r="J5" s="7" t="inlineStr">
        <is>
          <t>Dec-26</t>
        </is>
      </c>
      <c r="K5" s="7" t="inlineStr">
        <is>
          <t>Jan-27</t>
        </is>
      </c>
      <c r="L5" s="7" t="inlineStr">
        <is>
          <t>Feb-27</t>
        </is>
      </c>
      <c r="M5" s="7" t="inlineStr">
        <is>
          <t>Mar-27</t>
        </is>
      </c>
      <c r="N5" s="7" t="inlineStr">
        <is>
          <t>Apr-27</t>
        </is>
      </c>
      <c r="O5" s="7" t="inlineStr">
        <is>
          <t>May-27</t>
        </is>
      </c>
      <c r="P5" s="7" t="inlineStr">
        <is>
          <t>Jun-27</t>
        </is>
      </c>
      <c r="Q5" s="7" t="inlineStr">
        <is>
          <t>Jul-27</t>
        </is>
      </c>
      <c r="R5" s="7" t="inlineStr">
        <is>
          <t>Aug-27</t>
        </is>
      </c>
      <c r="S5" s="7" t="inlineStr">
        <is>
          <t>Sep-27</t>
        </is>
      </c>
      <c r="T5" s="7" t="inlineStr">
        <is>
          <t>Oct-27</t>
        </is>
      </c>
      <c r="U5" s="7" t="inlineStr">
        <is>
          <t>Nov-27</t>
        </is>
      </c>
      <c r="V5" s="7" t="inlineStr">
        <is>
          <t>Dec-27</t>
        </is>
      </c>
      <c r="W5" s="7" t="inlineStr">
        <is>
          <t>Jan-28</t>
        </is>
      </c>
      <c r="X5" s="7" t="inlineStr">
        <is>
          <t>Feb-28</t>
        </is>
      </c>
      <c r="Y5" s="7" t="inlineStr">
        <is>
          <t>Mar-28</t>
        </is>
      </c>
    </row>
    <row r="6">
      <c r="A6" s="3" t="inlineStr">
        <is>
          <t>Revenue</t>
        </is>
      </c>
      <c r="B6" s="14">
        <f>'Revenue Build'!B13</f>
        <v/>
      </c>
      <c r="C6" s="14">
        <f>'Revenue Build'!C13</f>
        <v/>
      </c>
      <c r="D6" s="14">
        <f>'Revenue Build'!D13</f>
        <v/>
      </c>
      <c r="E6" s="14">
        <f>'Revenue Build'!E13</f>
        <v/>
      </c>
      <c r="F6" s="14">
        <f>'Revenue Build'!F13</f>
        <v/>
      </c>
      <c r="G6" s="14">
        <f>'Revenue Build'!G13</f>
        <v/>
      </c>
      <c r="H6" s="14">
        <f>'Revenue Build'!H13</f>
        <v/>
      </c>
      <c r="I6" s="14">
        <f>'Revenue Build'!I13</f>
        <v/>
      </c>
      <c r="J6" s="14">
        <f>'Revenue Build'!J13</f>
        <v/>
      </c>
      <c r="K6" s="14">
        <f>'Revenue Build'!K13</f>
        <v/>
      </c>
      <c r="L6" s="14">
        <f>'Revenue Build'!L13</f>
        <v/>
      </c>
      <c r="M6" s="14">
        <f>'Revenue Build'!M13</f>
        <v/>
      </c>
      <c r="N6" s="14">
        <f>'Revenue Build'!N13</f>
        <v/>
      </c>
      <c r="O6" s="14">
        <f>'Revenue Build'!O13</f>
        <v/>
      </c>
      <c r="P6" s="14">
        <f>'Revenue Build'!P13</f>
        <v/>
      </c>
      <c r="Q6" s="14">
        <f>'Revenue Build'!Q13</f>
        <v/>
      </c>
      <c r="R6" s="14">
        <f>'Revenue Build'!R13</f>
        <v/>
      </c>
      <c r="S6" s="14">
        <f>'Revenue Build'!S13</f>
        <v/>
      </c>
      <c r="T6" s="14">
        <f>'Revenue Build'!T13</f>
        <v/>
      </c>
      <c r="U6" s="14">
        <f>'Revenue Build'!U13</f>
        <v/>
      </c>
      <c r="V6" s="14">
        <f>'Revenue Build'!V13</f>
        <v/>
      </c>
      <c r="W6" s="14">
        <f>'Revenue Build'!W13</f>
        <v/>
      </c>
      <c r="X6" s="14">
        <f>'Revenue Build'!X13</f>
        <v/>
      </c>
      <c r="Y6" s="14">
        <f>'Revenue Build'!Y13</f>
        <v/>
      </c>
    </row>
    <row r="7">
      <c r="A7" s="3" t="inlineStr">
        <is>
          <t>Gross profit</t>
        </is>
      </c>
      <c r="B7" s="14">
        <f>B6*0.70</f>
        <v/>
      </c>
      <c r="C7" s="14">
        <f>C6*0.70</f>
        <v/>
      </c>
      <c r="D7" s="14">
        <f>D6*0.70</f>
        <v/>
      </c>
      <c r="E7" s="14">
        <f>E6*0.70</f>
        <v/>
      </c>
      <c r="F7" s="14">
        <f>F6*0.70</f>
        <v/>
      </c>
      <c r="G7" s="14">
        <f>G6*0.70</f>
        <v/>
      </c>
      <c r="H7" s="14">
        <f>H6*0.70</f>
        <v/>
      </c>
      <c r="I7" s="14">
        <f>I6*0.70</f>
        <v/>
      </c>
      <c r="J7" s="14">
        <f>J6*0.70</f>
        <v/>
      </c>
      <c r="K7" s="14">
        <f>K6*0.70</f>
        <v/>
      </c>
      <c r="L7" s="14">
        <f>L6*0.70</f>
        <v/>
      </c>
      <c r="M7" s="14">
        <f>M6*0.70</f>
        <v/>
      </c>
      <c r="N7" s="14">
        <f>N6*0.70</f>
        <v/>
      </c>
      <c r="O7" s="14">
        <f>O6*0.70</f>
        <v/>
      </c>
      <c r="P7" s="14">
        <f>P6*0.70</f>
        <v/>
      </c>
      <c r="Q7" s="14">
        <f>Q6*0.70</f>
        <v/>
      </c>
      <c r="R7" s="14">
        <f>R6*0.70</f>
        <v/>
      </c>
      <c r="S7" s="14">
        <f>S6*0.70</f>
        <v/>
      </c>
      <c r="T7" s="14">
        <f>T6*0.70</f>
        <v/>
      </c>
      <c r="U7" s="14">
        <f>U6*0.70</f>
        <v/>
      </c>
      <c r="V7" s="14">
        <f>V6*0.70</f>
        <v/>
      </c>
      <c r="W7" s="14">
        <f>W6*0.70</f>
        <v/>
      </c>
      <c r="X7" s="14">
        <f>X6*0.70</f>
        <v/>
      </c>
      <c r="Y7" s="14">
        <f>Y6*0.70</f>
        <v/>
      </c>
    </row>
    <row r="8">
      <c r="A8" s="3" t="inlineStr">
        <is>
          <t>Gross margin %</t>
        </is>
      </c>
      <c r="B8" s="16">
        <f>IF(B6=0,0,B7/B6)</f>
        <v/>
      </c>
      <c r="C8" s="16">
        <f>IF(C6=0,0,C7/C6)</f>
        <v/>
      </c>
      <c r="D8" s="16">
        <f>IF(D6=0,0,D7/D6)</f>
        <v/>
      </c>
      <c r="E8" s="16">
        <f>IF(E6=0,0,E7/E6)</f>
        <v/>
      </c>
      <c r="F8" s="16">
        <f>IF(F6=0,0,F7/F6)</f>
        <v/>
      </c>
      <c r="G8" s="16">
        <f>IF(G6=0,0,G7/G6)</f>
        <v/>
      </c>
      <c r="H8" s="16">
        <f>IF(H6=0,0,H7/H6)</f>
        <v/>
      </c>
      <c r="I8" s="16">
        <f>IF(I6=0,0,I7/I6)</f>
        <v/>
      </c>
      <c r="J8" s="16">
        <f>IF(J6=0,0,J7/J6)</f>
        <v/>
      </c>
      <c r="K8" s="16">
        <f>IF(K6=0,0,K7/K6)</f>
        <v/>
      </c>
      <c r="L8" s="16">
        <f>IF(L6=0,0,L7/L6)</f>
        <v/>
      </c>
      <c r="M8" s="16">
        <f>IF(M6=0,0,M7/M6)</f>
        <v/>
      </c>
      <c r="N8" s="16">
        <f>IF(N6=0,0,N7/N6)</f>
        <v/>
      </c>
      <c r="O8" s="16">
        <f>IF(O6=0,0,O7/O6)</f>
        <v/>
      </c>
      <c r="P8" s="16">
        <f>IF(P6=0,0,P7/P6)</f>
        <v/>
      </c>
      <c r="Q8" s="16">
        <f>IF(Q6=0,0,Q7/Q6)</f>
        <v/>
      </c>
      <c r="R8" s="16">
        <f>IF(R6=0,0,R7/R6)</f>
        <v/>
      </c>
      <c r="S8" s="16">
        <f>IF(S6=0,0,S7/S6)</f>
        <v/>
      </c>
      <c r="T8" s="16">
        <f>IF(T6=0,0,T7/T6)</f>
        <v/>
      </c>
      <c r="U8" s="16">
        <f>IF(U6=0,0,U7/U6)</f>
        <v/>
      </c>
      <c r="V8" s="16">
        <f>IF(V6=0,0,V7/V6)</f>
        <v/>
      </c>
      <c r="W8" s="16">
        <f>IF(W6=0,0,W7/W6)</f>
        <v/>
      </c>
      <c r="X8" s="16">
        <f>IF(X6=0,0,X7/X6)</f>
        <v/>
      </c>
      <c r="Y8" s="16">
        <f>IF(Y6=0,0,Y7/Y6)</f>
        <v/>
      </c>
    </row>
    <row r="9">
      <c r="A9" s="3" t="inlineStr">
        <is>
          <t>Total opex</t>
        </is>
      </c>
      <c r="B9" s="14">
        <f>'Expense Build'!B14</f>
        <v/>
      </c>
      <c r="C9" s="14">
        <f>'Expense Build'!C14</f>
        <v/>
      </c>
      <c r="D9" s="14">
        <f>'Expense Build'!D14</f>
        <v/>
      </c>
      <c r="E9" s="14">
        <f>'Expense Build'!E14</f>
        <v/>
      </c>
      <c r="F9" s="14">
        <f>'Expense Build'!F14</f>
        <v/>
      </c>
      <c r="G9" s="14">
        <f>'Expense Build'!G14</f>
        <v/>
      </c>
      <c r="H9" s="14">
        <f>'Expense Build'!H14</f>
        <v/>
      </c>
      <c r="I9" s="14">
        <f>'Expense Build'!I14</f>
        <v/>
      </c>
      <c r="J9" s="14">
        <f>'Expense Build'!J14</f>
        <v/>
      </c>
      <c r="K9" s="14">
        <f>'Expense Build'!K14</f>
        <v/>
      </c>
      <c r="L9" s="14">
        <f>'Expense Build'!L14</f>
        <v/>
      </c>
      <c r="M9" s="14">
        <f>'Expense Build'!M14</f>
        <v/>
      </c>
      <c r="N9" s="14">
        <f>'Expense Build'!N14</f>
        <v/>
      </c>
      <c r="O9" s="14">
        <f>'Expense Build'!O14</f>
        <v/>
      </c>
      <c r="P9" s="14">
        <f>'Expense Build'!P14</f>
        <v/>
      </c>
      <c r="Q9" s="14">
        <f>'Expense Build'!Q14</f>
        <v/>
      </c>
      <c r="R9" s="14">
        <f>'Expense Build'!R14</f>
        <v/>
      </c>
      <c r="S9" s="14">
        <f>'Expense Build'!S14</f>
        <v/>
      </c>
      <c r="T9" s="14">
        <f>'Expense Build'!T14</f>
        <v/>
      </c>
      <c r="U9" s="14">
        <f>'Expense Build'!U14</f>
        <v/>
      </c>
      <c r="V9" s="14">
        <f>'Expense Build'!V14</f>
        <v/>
      </c>
      <c r="W9" s="14">
        <f>'Expense Build'!W14</f>
        <v/>
      </c>
      <c r="X9" s="14">
        <f>'Expense Build'!X14</f>
        <v/>
      </c>
      <c r="Y9" s="14">
        <f>'Expense Build'!Y14</f>
        <v/>
      </c>
    </row>
    <row r="10">
      <c r="A10" s="3" t="inlineStr">
        <is>
          <t>EBITDA</t>
        </is>
      </c>
      <c r="B10" s="14">
        <f>B7-B9</f>
        <v/>
      </c>
      <c r="C10" s="14">
        <f>C7-C9</f>
        <v/>
      </c>
      <c r="D10" s="14">
        <f>D7-D9</f>
        <v/>
      </c>
      <c r="E10" s="14">
        <f>E7-E9</f>
        <v/>
      </c>
      <c r="F10" s="14">
        <f>F7-F9</f>
        <v/>
      </c>
      <c r="G10" s="14">
        <f>G7-G9</f>
        <v/>
      </c>
      <c r="H10" s="14">
        <f>H7-H9</f>
        <v/>
      </c>
      <c r="I10" s="14">
        <f>I7-I9</f>
        <v/>
      </c>
      <c r="J10" s="14">
        <f>J7-J9</f>
        <v/>
      </c>
      <c r="K10" s="14">
        <f>K7-K9</f>
        <v/>
      </c>
      <c r="L10" s="14">
        <f>L7-L9</f>
        <v/>
      </c>
      <c r="M10" s="14">
        <f>M7-M9</f>
        <v/>
      </c>
      <c r="N10" s="14">
        <f>N7-N9</f>
        <v/>
      </c>
      <c r="O10" s="14">
        <f>O7-O9</f>
        <v/>
      </c>
      <c r="P10" s="14">
        <f>P7-P9</f>
        <v/>
      </c>
      <c r="Q10" s="14">
        <f>Q7-Q9</f>
        <v/>
      </c>
      <c r="R10" s="14">
        <f>R7-R9</f>
        <v/>
      </c>
      <c r="S10" s="14">
        <f>S7-S9</f>
        <v/>
      </c>
      <c r="T10" s="14">
        <f>T7-T9</f>
        <v/>
      </c>
      <c r="U10" s="14">
        <f>U7-U9</f>
        <v/>
      </c>
      <c r="V10" s="14">
        <f>V7-V9</f>
        <v/>
      </c>
      <c r="W10" s="14">
        <f>W7-W9</f>
        <v/>
      </c>
      <c r="X10" s="14">
        <f>X7-X9</f>
        <v/>
      </c>
      <c r="Y10" s="14">
        <f>Y7-Y9</f>
        <v/>
      </c>
    </row>
    <row r="11">
      <c r="A11" s="3" t="inlineStr">
        <is>
          <t>Capex</t>
        </is>
      </c>
      <c r="B11" s="14">
        <f>'Expense Build'!B15</f>
        <v/>
      </c>
      <c r="C11" s="14">
        <f>'Expense Build'!C15</f>
        <v/>
      </c>
      <c r="D11" s="14">
        <f>'Expense Build'!D15</f>
        <v/>
      </c>
      <c r="E11" s="14">
        <f>'Expense Build'!E15</f>
        <v/>
      </c>
      <c r="F11" s="14">
        <f>'Expense Build'!F15</f>
        <v/>
      </c>
      <c r="G11" s="14">
        <f>'Expense Build'!G15</f>
        <v/>
      </c>
      <c r="H11" s="14">
        <f>'Expense Build'!H15</f>
        <v/>
      </c>
      <c r="I11" s="14">
        <f>'Expense Build'!I15</f>
        <v/>
      </c>
      <c r="J11" s="14">
        <f>'Expense Build'!J15</f>
        <v/>
      </c>
      <c r="K11" s="14">
        <f>'Expense Build'!K15</f>
        <v/>
      </c>
      <c r="L11" s="14">
        <f>'Expense Build'!L15</f>
        <v/>
      </c>
      <c r="M11" s="14">
        <f>'Expense Build'!M15</f>
        <v/>
      </c>
      <c r="N11" s="14">
        <f>'Expense Build'!N15</f>
        <v/>
      </c>
      <c r="O11" s="14">
        <f>'Expense Build'!O15</f>
        <v/>
      </c>
      <c r="P11" s="14">
        <f>'Expense Build'!P15</f>
        <v/>
      </c>
      <c r="Q11" s="14">
        <f>'Expense Build'!Q15</f>
        <v/>
      </c>
      <c r="R11" s="14">
        <f>'Expense Build'!R15</f>
        <v/>
      </c>
      <c r="S11" s="14">
        <f>'Expense Build'!S15</f>
        <v/>
      </c>
      <c r="T11" s="14">
        <f>'Expense Build'!T15</f>
        <v/>
      </c>
      <c r="U11" s="14">
        <f>'Expense Build'!U15</f>
        <v/>
      </c>
      <c r="V11" s="14">
        <f>'Expense Build'!V15</f>
        <v/>
      </c>
      <c r="W11" s="14">
        <f>'Expense Build'!W15</f>
        <v/>
      </c>
      <c r="X11" s="14">
        <f>'Expense Build'!X15</f>
        <v/>
      </c>
      <c r="Y11" s="14">
        <f>'Expense Build'!Y15</f>
        <v/>
      </c>
    </row>
    <row r="12">
      <c r="A12" s="3" t="inlineStr">
        <is>
          <t>Closing cash</t>
        </is>
      </c>
      <c r="B12" s="14">
        <f>'Assumptions &amp; Drivers'!D19+B10-B11</f>
        <v/>
      </c>
      <c r="C12" s="14">
        <f>B12+C10-C11</f>
        <v/>
      </c>
      <c r="D12" s="14">
        <f>C12+D10-D11</f>
        <v/>
      </c>
      <c r="E12" s="14">
        <f>D12+E10-E11</f>
        <v/>
      </c>
      <c r="F12" s="14">
        <f>E12+F10-F11</f>
        <v/>
      </c>
      <c r="G12" s="14">
        <f>F12+G10-G11</f>
        <v/>
      </c>
      <c r="H12" s="14">
        <f>G12+H10-H11</f>
        <v/>
      </c>
      <c r="I12" s="14">
        <f>H12+I10-I11</f>
        <v/>
      </c>
      <c r="J12" s="14">
        <f>I12+J10-J11</f>
        <v/>
      </c>
      <c r="K12" s="14">
        <f>J12+K10-K11</f>
        <v/>
      </c>
      <c r="L12" s="14">
        <f>K12+L10-L11</f>
        <v/>
      </c>
      <c r="M12" s="14">
        <f>L12+M10-M11</f>
        <v/>
      </c>
      <c r="N12" s="14">
        <f>M12+N10-N11</f>
        <v/>
      </c>
      <c r="O12" s="14">
        <f>N12+O10-O11</f>
        <v/>
      </c>
      <c r="P12" s="14">
        <f>O12+P10-P11</f>
        <v/>
      </c>
      <c r="Q12" s="14">
        <f>P12+Q10-Q11</f>
        <v/>
      </c>
      <c r="R12" s="14">
        <f>Q12+R10-R11</f>
        <v/>
      </c>
      <c r="S12" s="14">
        <f>R12+S10-S11</f>
        <v/>
      </c>
      <c r="T12" s="14">
        <f>S12+T10-T11</f>
        <v/>
      </c>
      <c r="U12" s="14">
        <f>T12+U10-U11</f>
        <v/>
      </c>
      <c r="V12" s="14">
        <f>U12+V10-V11</f>
        <v/>
      </c>
      <c r="W12" s="14">
        <f>V12+W10-W11</f>
        <v/>
      </c>
      <c r="X12" s="14">
        <f>W12+X10-X11</f>
        <v/>
      </c>
      <c r="Y12" s="14">
        <f>X12+Y10-Y11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42" customWidth="1" min="3" max="3"/>
  </cols>
  <sheetData>
    <row r="1" ht="24" customHeight="1">
      <c r="A1" s="1" t="inlineStr">
        <is>
          <t>Scenarios</t>
        </is>
      </c>
    </row>
    <row r="2">
      <c r="A2" s="2" t="inlineStr">
        <is>
          <t>Keep downside and stress alive, not just upside.</t>
        </is>
      </c>
    </row>
    <row r="3" ht="32" customHeight="1">
      <c r="A3" s="3" t="inlineStr">
        <is>
          <t>The selector in Assumptions &amp; Drivers!B5 switches the pack. Use this page to explain what each scenario assumes.</t>
        </is>
      </c>
    </row>
    <row r="5">
      <c r="A5" s="7" t="inlineStr">
        <is>
          <t>Scenario</t>
        </is>
      </c>
      <c r="B5" s="7" t="inlineStr">
        <is>
          <t>What changes</t>
        </is>
      </c>
      <c r="C5" s="7" t="inlineStr">
        <is>
          <t>How to use it</t>
        </is>
      </c>
    </row>
    <row r="6">
      <c r="A6" s="3" t="inlineStr">
        <is>
          <t>Base</t>
        </is>
      </c>
      <c r="B6" s="8" t="inlineStr">
        <is>
          <t>Current operating plan with known commitments</t>
        </is>
      </c>
      <c r="C6" s="8" t="inlineStr">
        <is>
          <t>Use in monthly management review</t>
        </is>
      </c>
    </row>
    <row r="7">
      <c r="A7" s="3" t="inlineStr">
        <is>
          <t>Upside</t>
        </is>
      </c>
      <c r="B7" s="8" t="inlineStr">
        <is>
          <t>Faster conversion, better retention, tighter CAC</t>
        </is>
      </c>
      <c r="C7" s="8" t="inlineStr">
        <is>
          <t>Use to test reinvestment choices, not to set default spend</t>
        </is>
      </c>
    </row>
    <row r="8">
      <c r="A8" s="3" t="inlineStr">
        <is>
          <t>Downside</t>
        </is>
      </c>
      <c r="B8" s="8" t="inlineStr">
        <is>
          <t>Slower bookings, longer collections, softer efficiency</t>
        </is>
      </c>
      <c r="C8" s="8" t="inlineStr">
        <is>
          <t>Use before approving discretionary hiring</t>
        </is>
      </c>
    </row>
    <row r="9">
      <c r="A9" s="3" t="inlineStr">
        <is>
          <t>Stress</t>
        </is>
      </c>
      <c r="B9" s="8" t="inlineStr">
        <is>
          <t>Sharp demand shock and tougher collections</t>
        </is>
      </c>
      <c r="C9" s="8" t="inlineStr">
        <is>
          <t>Use for runway, covenant, and contingency planning</t>
        </is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38" customWidth="1" min="5" max="5"/>
  </cols>
  <sheetData>
    <row r="1" ht="24" customHeight="1">
      <c r="A1" s="1" t="inlineStr">
        <is>
          <t>Dashboard</t>
        </is>
      </c>
    </row>
    <row r="2">
      <c r="A2" s="2" t="inlineStr">
        <is>
          <t>The 6 numbers leadership should debate first.</t>
        </is>
      </c>
    </row>
    <row r="3" ht="32" customHeight="1">
      <c r="A3" s="3" t="inlineStr">
        <is>
          <t>This page is designed for one monthly slide, not a 20-tab model review.</t>
        </is>
      </c>
    </row>
    <row r="5">
      <c r="A5" s="7" t="inlineStr">
        <is>
          <t>Metric</t>
        </is>
      </c>
      <c r="B5" s="7" t="inlineStr">
        <is>
          <t>Month 1</t>
        </is>
      </c>
      <c r="C5" s="7" t="inlineStr">
        <is>
          <t>Month 12</t>
        </is>
      </c>
      <c r="D5" s="7" t="inlineStr">
        <is>
          <t>Month 24</t>
        </is>
      </c>
      <c r="E5" s="7" t="inlineStr">
        <is>
          <t>Why it matters</t>
        </is>
      </c>
    </row>
    <row r="6">
      <c r="A6" s="3" t="inlineStr">
        <is>
          <t>Revenue</t>
        </is>
      </c>
      <c r="B6" s="17">
        <f>'3-Statement Output'!B6</f>
        <v/>
      </c>
      <c r="C6" s="17">
        <f>'3-Statement Output'!M6</f>
        <v/>
      </c>
      <c r="D6" s="17">
        <f>'3-Statement Output'!Y6</f>
        <v/>
      </c>
      <c r="E6" s="18" t="inlineStr">
        <is>
          <t>Tests plan credibility and commercial tempo</t>
        </is>
      </c>
    </row>
    <row r="7">
      <c r="A7" s="3" t="inlineStr">
        <is>
          <t>EBITDA</t>
        </is>
      </c>
      <c r="B7" s="17">
        <f>'3-Statement Output'!B10</f>
        <v/>
      </c>
      <c r="C7" s="17">
        <f>'3-Statement Output'!M10</f>
        <v/>
      </c>
      <c r="D7" s="17">
        <f>'3-Statement Output'!Y10</f>
        <v/>
      </c>
      <c r="E7" s="18" t="inlineStr">
        <is>
          <t>Shows the operating discipline beneath growth</t>
        </is>
      </c>
    </row>
    <row r="8">
      <c r="A8" s="3" t="inlineStr">
        <is>
          <t>Closing cash</t>
        </is>
      </c>
      <c r="B8" s="17">
        <f>'3-Statement Output'!B12</f>
        <v/>
      </c>
      <c r="C8" s="17">
        <f>'3-Statement Output'!M12</f>
        <v/>
      </c>
      <c r="D8" s="17">
        <f>'3-Statement Output'!Y12</f>
        <v/>
      </c>
      <c r="E8" s="18" t="inlineStr">
        <is>
          <t>Anchors runway and financing posture</t>
        </is>
      </c>
    </row>
    <row r="9">
      <c r="A9" s="3" t="inlineStr">
        <is>
          <t>ARR</t>
        </is>
      </c>
      <c r="B9" s="17">
        <f>'Revenue Build'!B10</f>
        <v/>
      </c>
      <c r="C9" s="17">
        <f>'Revenue Build'!M10</f>
        <v/>
      </c>
      <c r="D9" s="17">
        <f>'Revenue Build'!Y10</f>
        <v/>
      </c>
      <c r="E9" s="18" t="inlineStr">
        <is>
          <t>Shows recurring revenue compounding</t>
        </is>
      </c>
    </row>
    <row r="10">
      <c r="A10" s="3" t="inlineStr">
        <is>
          <t>Gross margin %</t>
        </is>
      </c>
      <c r="B10" s="13">
        <f>'3-Statement Output'!B8</f>
        <v/>
      </c>
      <c r="C10" s="13">
        <f>'3-Statement Output'!M8</f>
        <v/>
      </c>
      <c r="D10" s="13">
        <f>'3-Statement Output'!Y8</f>
        <v/>
      </c>
      <c r="E10" s="18" t="inlineStr">
        <is>
          <t>Protects pricing and cloud discipline</t>
        </is>
      </c>
    </row>
    <row r="11">
      <c r="A11" s="3" t="inlineStr">
        <is>
          <t>Sales headcount</t>
        </is>
      </c>
      <c r="B11" s="17">
        <f>'Expense Build'!B6</f>
        <v/>
      </c>
      <c r="C11" s="17">
        <f>'Expense Build'!M6</f>
        <v/>
      </c>
      <c r="D11" s="17">
        <f>'Expense Build'!Y6</f>
        <v/>
      </c>
      <c r="E11" s="18" t="inlineStr">
        <is>
          <t>Links growth ambition to hiring reality</t>
        </is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2026-04-23T22:36:17Z</dcterms:created>
  <dcterms:modified xmlns:dcterms="http://purl.org/dc/terms/" xmlns:xsi="http://www.w3.org/2001/XMLSchema-instance" xsi:type="dcterms:W3CDTF">2026-04-23T22:36:17Z</dcterms:modified>
</cp:coreProperties>
</file>